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8" activeTab="2"/>
  </bookViews>
  <sheets>
    <sheet name="АКЦИЯ" sheetId="1" r:id="rId1"/>
    <sheet name="Одежда" sheetId="2" r:id="rId2"/>
    <sheet name="Белье" sheetId="3" r:id="rId3"/>
    <sheet name="Косметика и принадлежности" sheetId="4" r:id="rId4"/>
    <sheet name="Мультимедиа" sheetId="5" r:id="rId5"/>
  </sheets>
  <definedNames>
    <definedName name="Excel_BuiltIn_Print_Area_2">'Одежда'!#REF!</definedName>
    <definedName name="Excel_BuiltIn_Print_Area_3">'Белье'!$A$2:$F$96</definedName>
    <definedName name="Excel_BuiltIn_Print_Area_4">'Косметика и принадлежности'!$B$1:$C$275</definedName>
    <definedName name="_xlnm.Print_Area" localSheetId="0">'АКЦИЯ'!$A$1:$F$38</definedName>
    <definedName name="_xlnm.Print_Area" localSheetId="2">'Белье'!$A$1:$E$127</definedName>
    <definedName name="_xlnm.Print_Area" localSheetId="3">'Косметика и принадлежности'!$A$1:$E$306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A100" authorId="0">
      <text>
        <r>
          <rPr>
            <sz val="12"/>
            <color indexed="8"/>
            <rFont val="Tahoma"/>
            <family val="2"/>
          </rPr>
          <t>Цены на Авент могут меняться, т.к. до конца не установлены самим производителем</t>
        </r>
      </text>
    </comment>
  </commentList>
</comments>
</file>

<file path=xl/sharedStrings.xml><?xml version="1.0" encoding="utf-8"?>
<sst xmlns="http://schemas.openxmlformats.org/spreadsheetml/2006/main" count="1577" uniqueCount="1204">
  <si>
    <t>Бутылочка стекло  250 мл,  лат. 0+</t>
  </si>
  <si>
    <t>71371.03</t>
  </si>
  <si>
    <t>Бутылочка стекло шир.  250 мл, лат.</t>
  </si>
  <si>
    <t>71370.03</t>
  </si>
  <si>
    <t>Бутылочка стекло шир. 150 мл. 0+</t>
  </si>
  <si>
    <t>71430.03</t>
  </si>
  <si>
    <t>71431.03</t>
  </si>
  <si>
    <t>64457.00</t>
  </si>
  <si>
    <t>Ватные палочки 160шт</t>
  </si>
  <si>
    <t>64716.30</t>
  </si>
  <si>
    <t>Ватные палочки с огр. 60 шт.</t>
  </si>
  <si>
    <t>71457.00</t>
  </si>
  <si>
    <t>Гель для ног, 125 мл</t>
  </si>
  <si>
    <t>69 252</t>
  </si>
  <si>
    <t>Гидрогель д\ног, 200мл</t>
  </si>
  <si>
    <t>49351.00</t>
  </si>
  <si>
    <t>Жидкое мыло с дозатором, 300мл.</t>
  </si>
  <si>
    <t>Заглушка для розетки 10шт</t>
  </si>
  <si>
    <t>Защита на двухствор. двери</t>
  </si>
  <si>
    <t>60806.00</t>
  </si>
  <si>
    <t>Защита на углы стола 4шт. новинка</t>
  </si>
  <si>
    <t>Коврик музыкальный</t>
  </si>
  <si>
    <t>71521.10</t>
  </si>
  <si>
    <t>Кольцо латексное розовое 2шт</t>
  </si>
  <si>
    <t>Кольцо силиконовое 2шт</t>
  </si>
  <si>
    <t>69 249</t>
  </si>
  <si>
    <t>Крем д\тела от растяжек, 200мл</t>
  </si>
  <si>
    <t>69 251</t>
  </si>
  <si>
    <t>Крем для подготовки груди, 200мл</t>
  </si>
  <si>
    <t>71452.00</t>
  </si>
  <si>
    <t>Крем для тела от растяжек, 200мл</t>
  </si>
  <si>
    <t>71455.00</t>
  </si>
  <si>
    <t>Крем для тела укрепляющ., 200мл.</t>
  </si>
  <si>
    <t>69 250</t>
  </si>
  <si>
    <t>Крем для тела укрепляющ., 300мл</t>
  </si>
  <si>
    <t>71456.00</t>
  </si>
  <si>
    <t>Крем от пигментных пятен, 40мл</t>
  </si>
  <si>
    <t>49461.00</t>
  </si>
  <si>
    <t>Крем под памперсы тюбик, 100мл.</t>
  </si>
  <si>
    <t>49470.00</t>
  </si>
  <si>
    <t>Крем под подгузник на водн.основе, 100мл</t>
  </si>
  <si>
    <t>49591.00</t>
  </si>
  <si>
    <t>Крем увлажняющий , тюбик,100мл</t>
  </si>
  <si>
    <t>68576.01</t>
  </si>
  <si>
    <t>Ложка мягкая</t>
  </si>
  <si>
    <t>49641.00</t>
  </si>
  <si>
    <t>Масло, 200мл.</t>
  </si>
  <si>
    <t>66192.30</t>
  </si>
  <si>
    <t>Многоцелевой замок</t>
  </si>
  <si>
    <t>Молокоотсос "Одна рука" лат.соска</t>
  </si>
  <si>
    <t>Молокоотсос "Одна рука" сил.соска</t>
  </si>
  <si>
    <t>00065.30</t>
  </si>
  <si>
    <t>Молокоотсос с бут.и грушей</t>
  </si>
  <si>
    <t>Молокоотсос "Физиолоджик"</t>
  </si>
  <si>
    <t>61735.30</t>
  </si>
  <si>
    <t>Молокоотсос, пластик</t>
  </si>
  <si>
    <t>Морская губка средняя</t>
  </si>
  <si>
    <t>64454.32</t>
  </si>
  <si>
    <t>Набор расческа щетка нат. голубой</t>
  </si>
  <si>
    <t>64454.31</t>
  </si>
  <si>
    <t>Набор расческа щетка нат. роз.</t>
  </si>
  <si>
    <t>70093.30</t>
  </si>
  <si>
    <t>Набор с пупочным пластырем</t>
  </si>
  <si>
    <t>Надувной бочонок музыкальный</t>
  </si>
  <si>
    <t>70626.00</t>
  </si>
  <si>
    <t>Накл. на грудь латексная 2шт</t>
  </si>
  <si>
    <t>70627.00</t>
  </si>
  <si>
    <t>Накл. на грудь латексная макси 2шт</t>
  </si>
  <si>
    <t>70826.00</t>
  </si>
  <si>
    <t>Накл. на грудь силикон. большая 2шт.</t>
  </si>
  <si>
    <t>70827.00</t>
  </si>
  <si>
    <t>Накл. на грудь силикон. малая 2шт</t>
  </si>
  <si>
    <t>0078-20</t>
  </si>
  <si>
    <t>Накладки латексные для груди</t>
  </si>
  <si>
    <t>Накладки силиконовые для груди (2 шт)</t>
  </si>
  <si>
    <t>65260.31</t>
  </si>
  <si>
    <t>Ножницы безопасные, голубой</t>
  </si>
  <si>
    <t>65260.32</t>
  </si>
  <si>
    <t>Ножницы безопасные, розовый</t>
  </si>
  <si>
    <t>61779.00</t>
  </si>
  <si>
    <t>Одноразовые прокладки 30 шт</t>
  </si>
  <si>
    <t>61773.00</t>
  </si>
  <si>
    <t>Одноразовые прокладки 60 шт</t>
  </si>
  <si>
    <t>49310.00</t>
  </si>
  <si>
    <t>Пена д/ванны "Мишка", 300 мл.</t>
  </si>
  <si>
    <t>49271.00</t>
  </si>
  <si>
    <t>Пена для ванны увлажняющая, 200мл</t>
  </si>
  <si>
    <t>49301.00</t>
  </si>
  <si>
    <t>Пена для ванны увлажняющая, 750мл</t>
  </si>
  <si>
    <t>65160.00</t>
  </si>
  <si>
    <t>Переговорное устройство</t>
  </si>
  <si>
    <t>Погрем. ключи мягк. 3-12 мес.</t>
  </si>
  <si>
    <t>61413.00</t>
  </si>
  <si>
    <t>Погрем. лев</t>
  </si>
  <si>
    <t>Подвеска "Джунгли"</t>
  </si>
  <si>
    <t>Подогреватель</t>
  </si>
  <si>
    <t>71554.00</t>
  </si>
  <si>
    <t>Подогреватель в авто-дом</t>
  </si>
  <si>
    <t>65357.03</t>
  </si>
  <si>
    <t>Подставка для сушки бутылочек</t>
  </si>
  <si>
    <t>49521.00</t>
  </si>
  <si>
    <t>Присыпка, 150мл</t>
  </si>
  <si>
    <t>Прищепка с ленточкой для пустышки</t>
  </si>
  <si>
    <t>Прокладки гигиенические в роддом 15 шт</t>
  </si>
  <si>
    <t>71286.00</t>
  </si>
  <si>
    <t>Пуст. лат,капля, 18+ 2шт</t>
  </si>
  <si>
    <t>71373.00</t>
  </si>
  <si>
    <t>Пуст. лат. анатомич. 0+, голубой</t>
  </si>
  <si>
    <t>Пуст. лат. ночн. анат. 0+</t>
  </si>
  <si>
    <t>71269.01</t>
  </si>
  <si>
    <t>Пуст. латексная капля ,свет.кольцо,4+</t>
  </si>
  <si>
    <t>71262.02</t>
  </si>
  <si>
    <t>71279.01</t>
  </si>
  <si>
    <t>Пуст. сил. анатомич.</t>
  </si>
  <si>
    <t>Пустышка лат.ночн.физиологическая 0+</t>
  </si>
  <si>
    <t>Пустышка лат.ночн.физиологическая 4+</t>
  </si>
  <si>
    <t>Пустышка лат.свет.физиологическая 4+</t>
  </si>
  <si>
    <t>67011.00</t>
  </si>
  <si>
    <t>Пустышка физиологическая ,0-6 мес,2шт</t>
  </si>
  <si>
    <t>68 811</t>
  </si>
  <si>
    <t>Салфетки д\груди 20 шт</t>
  </si>
  <si>
    <t>68 812</t>
  </si>
  <si>
    <t>Салфетки д\груди 80 шт</t>
  </si>
  <si>
    <t>67289.00</t>
  </si>
  <si>
    <t>Стерелизатор электр. на 8 бут.</t>
  </si>
  <si>
    <t>Стульчик Polly</t>
  </si>
  <si>
    <t>71454.00</t>
  </si>
  <si>
    <t>Сыворотка д\груди от растяжек</t>
  </si>
  <si>
    <t>71453.00</t>
  </si>
  <si>
    <t>Сыворотка от растяжек интенсивного действия, 50мл</t>
  </si>
  <si>
    <t>69703.40</t>
  </si>
  <si>
    <t>Термометр цифровой"DIGI BABY"</t>
  </si>
  <si>
    <t>49561.00</t>
  </si>
  <si>
    <t>Увлажняющее молочко, 200мл</t>
  </si>
  <si>
    <t>71355.01</t>
  </si>
  <si>
    <t>Футляр  для пустышки,гол.</t>
  </si>
  <si>
    <t>49430.00</t>
  </si>
  <si>
    <t>Шампунь мягкий, 300 мл.</t>
  </si>
  <si>
    <t>49320.00</t>
  </si>
  <si>
    <t>Шампунь пена б/к, 200 мл.</t>
  </si>
  <si>
    <t>49341.00</t>
  </si>
  <si>
    <t>Шампунь-пена  750мл</t>
  </si>
  <si>
    <t>Продукция «SANOSAN»</t>
  </si>
  <si>
    <t>089453</t>
  </si>
  <si>
    <t>Бальзам для кожи в области груди(для сосков),50мл</t>
  </si>
  <si>
    <t>985126</t>
  </si>
  <si>
    <t>Детское масло с обогащенной формулой,200мл,</t>
  </si>
  <si>
    <t>985156</t>
  </si>
  <si>
    <t>Защитный крем с пантенолом, 100мл</t>
  </si>
  <si>
    <t>985263</t>
  </si>
  <si>
    <t>Крем -гель для купания с олвков.маслом и протеином,200мл</t>
  </si>
  <si>
    <t>985261</t>
  </si>
  <si>
    <t>Крем -гель для купания с олвков.маслом и протеином,400мл</t>
  </si>
  <si>
    <t>089443</t>
  </si>
  <si>
    <t>Крем детский защитный с пантенолом Pure+Sensitive,100мл</t>
  </si>
  <si>
    <t>089414</t>
  </si>
  <si>
    <t>Крем для душа ухаживающий с маслом,250мл</t>
  </si>
  <si>
    <t>985253</t>
  </si>
  <si>
    <t>Крем от растяжек, 100мл</t>
  </si>
  <si>
    <t>089437</t>
  </si>
  <si>
    <t>Крем охлаждающий для ног в период бер, 100мл</t>
  </si>
  <si>
    <t>089221</t>
  </si>
  <si>
    <t>Лосьон увлажняющий для младенцев, 200мл</t>
  </si>
  <si>
    <t>985176</t>
  </si>
  <si>
    <t>Лосьон-спрей от растяжек, 200мл</t>
  </si>
  <si>
    <t>089439</t>
  </si>
  <si>
    <t>Масло для массажа в период берем, 100мл,</t>
  </si>
  <si>
    <t>089051</t>
  </si>
  <si>
    <t>Масло для очистки, 500мл</t>
  </si>
  <si>
    <t>985056</t>
  </si>
  <si>
    <t>Мыло детское, 100г</t>
  </si>
  <si>
    <t>985255</t>
  </si>
  <si>
    <t>Пена для купания перед сном, 500мл</t>
  </si>
  <si>
    <t>089433</t>
  </si>
  <si>
    <t>Прокладки RUS д\кормящих матерей  30</t>
  </si>
  <si>
    <t>985166</t>
  </si>
  <si>
    <t>Пудра-присыпка, 100мл</t>
  </si>
  <si>
    <t>985016</t>
  </si>
  <si>
    <t>Ср-во для куп-я млад "Гель с головы до пят", 500мл</t>
  </si>
  <si>
    <t>985026</t>
  </si>
  <si>
    <t>Средство для купания младенцев, 200мл</t>
  </si>
  <si>
    <t>985046</t>
  </si>
  <si>
    <t>Шампунь для младенцев, 200 мл</t>
  </si>
  <si>
    <t>Продукция «PLANTEX»</t>
  </si>
  <si>
    <t>PL-Cb</t>
  </si>
  <si>
    <r>
      <t xml:space="preserve">Подушка для мамы и ребенка Comfy Big </t>
    </r>
    <r>
      <rPr>
        <b/>
        <sz val="12"/>
        <rFont val="Arial Cyr"/>
        <family val="2"/>
      </rPr>
      <t xml:space="preserve"> </t>
    </r>
    <r>
      <rPr>
        <b/>
        <sz val="12"/>
        <color indexed="10"/>
        <rFont val="Arial Cyr"/>
        <family val="2"/>
      </rPr>
      <t>Новинка</t>
    </r>
  </si>
  <si>
    <t>PL-Bs</t>
  </si>
  <si>
    <r>
      <t xml:space="preserve">Подушка для ребенка Baby sleep  </t>
    </r>
    <r>
      <rPr>
        <sz val="12"/>
        <color indexed="10"/>
        <rFont val="Arial Cyr"/>
        <family val="2"/>
      </rPr>
      <t>Новинка</t>
    </r>
  </si>
  <si>
    <t>PL-Dss</t>
  </si>
  <si>
    <t>Подушка многофункциональная, Doomoo Softy,малая</t>
  </si>
  <si>
    <t>PL-Dbb</t>
  </si>
  <si>
    <r>
      <t xml:space="preserve">Подушка многофункциональная, Doomoo buddy большая </t>
    </r>
    <r>
      <rPr>
        <sz val="12"/>
        <color indexed="10"/>
        <rFont val="Arial Cyr"/>
        <family val="2"/>
      </rPr>
      <t>Новинка</t>
    </r>
  </si>
  <si>
    <t>PL-DS</t>
  </si>
  <si>
    <t>Плантекс Сидение(новинка) Doomoo Seat</t>
  </si>
  <si>
    <t>PL-Cbh</t>
  </si>
  <si>
    <r>
      <t xml:space="preserve">Подушка для купания Comfy bath   </t>
    </r>
    <r>
      <rPr>
        <sz val="12"/>
        <color indexed="10"/>
        <rFont val="Arial Cyr"/>
        <family val="2"/>
      </rPr>
      <t>Новинка</t>
    </r>
  </si>
  <si>
    <t>PL-Re</t>
  </si>
  <si>
    <t xml:space="preserve">Подушка  в кроватку Rest Easy  </t>
  </si>
  <si>
    <t>PL-Eb</t>
  </si>
  <si>
    <r>
      <t xml:space="preserve">Матрасик для купания Easy bath  </t>
    </r>
    <r>
      <rPr>
        <sz val="12"/>
        <color indexed="10"/>
        <rFont val="Arial Cyr"/>
        <family val="2"/>
      </rPr>
      <t>Новинка</t>
    </r>
  </si>
  <si>
    <t>PL-Bts</t>
  </si>
  <si>
    <r>
      <t xml:space="preserve">Матрасик с подушечкой для ребенка Back to sleep  </t>
    </r>
    <r>
      <rPr>
        <sz val="12"/>
        <color indexed="10"/>
        <rFont val="Arial Cyr"/>
        <family val="2"/>
      </rPr>
      <t>Новинка</t>
    </r>
  </si>
  <si>
    <t>PL-Cs</t>
  </si>
  <si>
    <r>
      <t xml:space="preserve">Подушка для мамы и ребенка Comfy Small  </t>
    </r>
    <r>
      <rPr>
        <sz val="12"/>
        <color indexed="10"/>
        <rFont val="Arial Cyr"/>
        <family val="2"/>
      </rPr>
      <t>Новинка</t>
    </r>
  </si>
  <si>
    <t>Продукция «Paul HURTMAN»</t>
  </si>
  <si>
    <t>FIXIES - Вкладыши в бюстгальтер, 30 шт.</t>
  </si>
  <si>
    <t>1 686 547</t>
  </si>
  <si>
    <t>MOLIMED PREMIUM MAXI Прокладки для женщин (впитываемость 790 мл), 14 шт.</t>
  </si>
  <si>
    <t>MOLIMED PREMIUM MICRO Прокладки для женщин (впитываемость 260 мл), 14 шт.</t>
  </si>
  <si>
    <t>1 686 447</t>
  </si>
  <si>
    <t>MOLIMED PREMIUM MIDI Прокладки для женщин (впитываемость 420 мл), 14 шт.</t>
  </si>
  <si>
    <t>1 686 347</t>
  </si>
  <si>
    <t>MOLIMED PREMIUM MINI Прокладки для женщин (впитываемость 310 мл), 14 шт.</t>
  </si>
  <si>
    <t>1 639 010</t>
  </si>
  <si>
    <t>MOLINEA Plus D - Впитывающие пеленки, 60х60 см, 5 шт.</t>
  </si>
  <si>
    <t>1 639 020</t>
  </si>
  <si>
    <t>MOLINEA Plus D - Впитывающие пеленки 60х90 см, 5 шт.</t>
  </si>
  <si>
    <t>1 613 202</t>
  </si>
  <si>
    <t>MOLINEA Plus L - Впитывающие пеленки, 60х60 см, 30 шт.</t>
  </si>
  <si>
    <t>1 639 030</t>
  </si>
  <si>
    <t>MOLINEA Plus - Впитывающие пеленки 60х90 см, 10 шт.</t>
  </si>
  <si>
    <t>MOLINEA К Впитывающие пеленки 60х60, 10 шт.</t>
  </si>
  <si>
    <t>MOLINEA К Впитывающие пеленки 60х90, 10 шт.</t>
  </si>
  <si>
    <t>7 164 130</t>
  </si>
  <si>
    <t>SAMU -Прокладки для рожениц (стерильные), 10 штук</t>
  </si>
  <si>
    <t>9 952 381</t>
  </si>
  <si>
    <t>Салфетки гигиенические  50 шт MENALIND</t>
  </si>
  <si>
    <t>4 552 550</t>
  </si>
  <si>
    <t>Сумка-трансформер с набором для рожениц</t>
  </si>
  <si>
    <t>Продукция «РАССВЕТ»</t>
  </si>
  <si>
    <t>Гель для интимной гигиены "Малыш.В ожидании Чуда" 200 гр.</t>
  </si>
  <si>
    <t>Крем для сосков от трещин "Малыш.В ожидании Чуда" 50 гр.</t>
  </si>
  <si>
    <t>Крем для сохранения упругости кожи груди "Малыш.В ожидании Чуда" 50 гр.</t>
  </si>
  <si>
    <t>Крем от растяжек "Малыш.В ожидании Чуда" 75 гр.</t>
  </si>
  <si>
    <t>Крем-гель "Малыш.В ожидании Чуда" для снятия усталости и тяжести в ногах 75 гр.</t>
  </si>
  <si>
    <t>Другое</t>
  </si>
  <si>
    <r>
      <t>Мидинетте - Прокладки на грудь для корм. матерей 30 шт</t>
    </r>
    <r>
      <rPr>
        <sz val="12"/>
        <color indexed="10"/>
        <rFont val="Arial Cyr"/>
        <family val="2"/>
      </rPr>
      <t xml:space="preserve"> Новинка</t>
    </r>
  </si>
  <si>
    <t xml:space="preserve">ФЕСТ Детское удержив устройство "Фэст" (01ВЕС.ГР с ЛЯМКОЙ) </t>
  </si>
  <si>
    <t>ФЕСТ Детское удержив устройство "Фэст" (02-03 ВЕС.ГРУППА)</t>
  </si>
  <si>
    <t xml:space="preserve">ФЕСТ Устройство "Фэст" ремни безопасности для беременных  </t>
  </si>
  <si>
    <t>Продукция «MEDELA»</t>
  </si>
  <si>
    <t>от 150 т.р.</t>
  </si>
  <si>
    <t>200.1659</t>
  </si>
  <si>
    <t>Бутылочка контейнер , 250мл,2шт/уп</t>
  </si>
  <si>
    <t>800.0797</t>
  </si>
  <si>
    <t>Бутылочка(контейнер для сбора грудного молока),3шт/уп</t>
  </si>
  <si>
    <t>800.0702</t>
  </si>
  <si>
    <t>Крем от трещин сосков" Пурелан 100" 7 г</t>
  </si>
  <si>
    <t>008.0009</t>
  </si>
  <si>
    <t>Крем от трещин сосков" Пурелан 100" 37 г</t>
  </si>
  <si>
    <t>006.2008</t>
  </si>
  <si>
    <t>Молокоотсос Мини Электрик</t>
  </si>
  <si>
    <t>012.2002</t>
  </si>
  <si>
    <t>Молокоотсос Мини Электрик Плюс</t>
  </si>
  <si>
    <t>005.2032</t>
  </si>
  <si>
    <t>Молокоотсос ручной поршневой (BASE)</t>
  </si>
  <si>
    <t>005.2025</t>
  </si>
  <si>
    <t>Молокоотсос ручной Хармони</t>
  </si>
  <si>
    <t>030.0023</t>
  </si>
  <si>
    <t>Молокоотсос электрический Свинг(SWING)</t>
  </si>
  <si>
    <t>008.0042</t>
  </si>
  <si>
    <t>Накладки -защитная вентилируемая на грудь,2шт/уп.</t>
  </si>
  <si>
    <t>008.0229</t>
  </si>
  <si>
    <t>Накладки -формирователь соска,2шт/уп.</t>
  </si>
  <si>
    <t>008.0240</t>
  </si>
  <si>
    <t>Накладки молокосборник ,2шт/уп.</t>
  </si>
  <si>
    <t>800.0407</t>
  </si>
  <si>
    <t>Накладки на грудь силикон."Контакт",2шт/уп.L</t>
  </si>
  <si>
    <t>800.0404</t>
  </si>
  <si>
    <t>Накладки на грудь силикон."Контакт",2шт/уп.S</t>
  </si>
  <si>
    <t>008.0041</t>
  </si>
  <si>
    <t>Пакеты однораз.п/эт для микроволновой печи</t>
  </si>
  <si>
    <t>008.0071</t>
  </si>
  <si>
    <t>Пакеты однораз.п/эт неокраш.для грудного молока.20шт</t>
  </si>
  <si>
    <t>008.0112</t>
  </si>
  <si>
    <t>Поильник SpecialNeeds</t>
  </si>
  <si>
    <t>800.0399</t>
  </si>
  <si>
    <t>Поильник мягкая ложечка(для докорма)</t>
  </si>
  <si>
    <t>008.0078</t>
  </si>
  <si>
    <t>Прокладки многоразовые грудные 4шт/уп</t>
  </si>
  <si>
    <t>008.0249</t>
  </si>
  <si>
    <t>Прокладки одноразовые грудные 30шт/уп</t>
  </si>
  <si>
    <t>200.0604</t>
  </si>
  <si>
    <t>Соски силиконовые ,2шт/уп.M</t>
  </si>
  <si>
    <t>200.0602</t>
  </si>
  <si>
    <t>Соски силиконовые ,2шт/уп.S</t>
  </si>
  <si>
    <r>
      <t xml:space="preserve">Мультимедия, </t>
    </r>
    <r>
      <rPr>
        <sz val="14"/>
        <color indexed="60"/>
        <rFont val="Arial Cyr"/>
        <family val="2"/>
      </rPr>
      <t>руб.</t>
    </r>
  </si>
  <si>
    <t xml:space="preserve">CD Грудное вскармливание (2CD) </t>
  </si>
  <si>
    <t xml:space="preserve">CD Волшебная музыка Моцарта </t>
  </si>
  <si>
    <t>CD Русские народные сказки</t>
  </si>
  <si>
    <t xml:space="preserve">CD Кушай и слушай </t>
  </si>
  <si>
    <t xml:space="preserve">CD Мамины колыбельные </t>
  </si>
  <si>
    <t>CD Сказки для самых маленьких "Петушок золотой гребешок"</t>
  </si>
  <si>
    <t>CD Сказки для самых маленьких "Перед сном"</t>
  </si>
  <si>
    <t xml:space="preserve">CD Успокаивающая музыка для мам и малышей </t>
  </si>
  <si>
    <t xml:space="preserve">DVD Здоровый позвоночник для детей и взрослых </t>
  </si>
  <si>
    <t xml:space="preserve">DVD Большие радости маленького человека </t>
  </si>
  <si>
    <t>DVD Все о родах (2диска)</t>
  </si>
  <si>
    <t>DVD Гимнастика для беременных</t>
  </si>
  <si>
    <t xml:space="preserve">DVD Гимнастика для беременных. Продвинутый курс </t>
  </si>
  <si>
    <t xml:space="preserve">DVD Гимнастика и плавание для детей до 1 года </t>
  </si>
  <si>
    <t>DVD Идеальная фигура после родов</t>
  </si>
  <si>
    <t xml:space="preserve">DVD Массаж детей до 1 года </t>
  </si>
  <si>
    <t>DVD Тренинги на расслабление для беременных</t>
  </si>
  <si>
    <t xml:space="preserve">DVD Ребёнок до года. Общение и развитие </t>
  </si>
  <si>
    <t>ем506</t>
  </si>
  <si>
    <t>фм104</t>
  </si>
  <si>
    <t>Юбка черно-белая клетка</t>
  </si>
  <si>
    <t>фм105</t>
  </si>
  <si>
    <t>Юбка хл., белая летняя с цветн.прошивкой</t>
  </si>
  <si>
    <t>фм140 Л</t>
  </si>
  <si>
    <t>Капри лен, манжеты с лентой, карманы</t>
  </si>
  <si>
    <t>фм140 Х</t>
  </si>
  <si>
    <t>Капри хлопок, манжеты с лентой, карманы</t>
  </si>
  <si>
    <t>фм143</t>
  </si>
  <si>
    <t>Капри сатин-стрейч, ромбики, черный</t>
  </si>
  <si>
    <t>фм146</t>
  </si>
  <si>
    <t>Капри вискоза, круг.вставка с поясом, манжеты с лентой</t>
  </si>
  <si>
    <t>фм149</t>
  </si>
  <si>
    <t>Капри жатка</t>
  </si>
  <si>
    <t>фм150</t>
  </si>
  <si>
    <t>Капри белые паплин, с цветн. отсрочкой</t>
  </si>
  <si>
    <t>фм201</t>
  </si>
  <si>
    <t>Блуза леопард</t>
  </si>
  <si>
    <t>фм203</t>
  </si>
  <si>
    <t>Туника с веревочками</t>
  </si>
  <si>
    <t>фм205</t>
  </si>
  <si>
    <t>Блуза отрезная под грудь, рукав-колокольчик</t>
  </si>
  <si>
    <t>фм205 бк</t>
  </si>
  <si>
    <t>Костюм: блуза с запахом, кор.рукав, бел.капри</t>
  </si>
  <si>
    <t>фм205 гк</t>
  </si>
  <si>
    <t>Костюм: блуза с запахом, кор.рукав, гол.капри</t>
  </si>
  <si>
    <t>фм205 жк</t>
  </si>
  <si>
    <t>Костюм: блуза с запахом, кор.рукав, желт.капри</t>
  </si>
  <si>
    <t>фм224</t>
  </si>
  <si>
    <t>Туника вискоза, круг.вырез, кокетка, на шнуровке</t>
  </si>
  <si>
    <t>фм230 Л</t>
  </si>
  <si>
    <t>Капри лен, под живот, с поясом</t>
  </si>
  <si>
    <t>фм230 Х</t>
  </si>
  <si>
    <t>Капри хлопок, под живот, с пуговицами и поясом</t>
  </si>
  <si>
    <t>фм245</t>
  </si>
  <si>
    <t>Блуза цветная, цветы, кокетка</t>
  </si>
  <si>
    <t>фм256</t>
  </si>
  <si>
    <t>Блуза кор.рукав, стяжка на груди, цветы</t>
  </si>
  <si>
    <t>фм271 лето</t>
  </si>
  <si>
    <t>Брюки круг.вставка, карман сзади</t>
  </si>
  <si>
    <t>фм290 лв</t>
  </si>
  <si>
    <t>Брюки лен-вискоза, с поясом</t>
  </si>
  <si>
    <t>фм299</t>
  </si>
  <si>
    <t>Костюм: туника роз.круги, розовые капри</t>
  </si>
  <si>
    <t>фм302</t>
  </si>
  <si>
    <t>Брюки костюмка черные зауженные, хлястики, пряжки</t>
  </si>
  <si>
    <t>фм305</t>
  </si>
  <si>
    <t>Брюки лен, под живот, с карманами</t>
  </si>
  <si>
    <t>фм307</t>
  </si>
  <si>
    <t>Блуза шифон, жатая с поясом под живот, кор.рукав</t>
  </si>
  <si>
    <t>фм309</t>
  </si>
  <si>
    <t>Капри лен, под живот, с карманами</t>
  </si>
  <si>
    <t>фм310</t>
  </si>
  <si>
    <t>Шорты лен, под живот, с карманами</t>
  </si>
  <si>
    <t>фм311</t>
  </si>
  <si>
    <t>фм317</t>
  </si>
  <si>
    <t>Брюки тиар, классика, светло-серые</t>
  </si>
  <si>
    <t>фм329</t>
  </si>
  <si>
    <t>Костюм: блуза легк.батист, сбор.по горлу, капри</t>
  </si>
  <si>
    <t>фм330</t>
  </si>
  <si>
    <t>Костюм: блуза атлас, на лямках, бел.капри</t>
  </si>
  <si>
    <t>фм335</t>
  </si>
  <si>
    <t>Брюки хлопок-сатин</t>
  </si>
  <si>
    <t>фм338 бк</t>
  </si>
  <si>
    <t>Костюм: туника хлопок, комбинир. с трикот, бел.капри</t>
  </si>
  <si>
    <t>фм338 гк</t>
  </si>
  <si>
    <t>Костюм: туника хлопок, комбинир. с трикот, гол.капри</t>
  </si>
  <si>
    <t>фм338 жк</t>
  </si>
  <si>
    <t>Костюм: туника хлопок, комбинир. с трикот, желт.капри</t>
  </si>
  <si>
    <t>фм338 рк</t>
  </si>
  <si>
    <t>Костюм: туника хлопок, комбинир. с трикот, роз.капри</t>
  </si>
  <si>
    <t>фм341</t>
  </si>
  <si>
    <t>Капри хлопок, под живот, манжет с лентой</t>
  </si>
  <si>
    <t>фм341 бжк</t>
  </si>
  <si>
    <t>Костюм: блуза с запахом, розы, кор.рукав, беж.капри лен</t>
  </si>
  <si>
    <t>фм341 бк</t>
  </si>
  <si>
    <t>Костюм: блуза с запахом, розы, кор.рукав, бел.капри лен</t>
  </si>
  <si>
    <t>фм341 бордо.к</t>
  </si>
  <si>
    <t>Костюм: блуза с запахом, розы, кор.рукав, бордо.капри лен</t>
  </si>
  <si>
    <t>фм341 сер.к</t>
  </si>
  <si>
    <t>Костюм: блуза с запахом, розы, кор.рукав, серые капри лен</t>
  </si>
  <si>
    <t>фм341 чк</t>
  </si>
  <si>
    <t>Костюм: блуза с запахом, розы, кор.рукав, черн.капри лен</t>
  </si>
  <si>
    <t>фм342 хл</t>
  </si>
  <si>
    <t>Костюм: блуза бел. хл. с кружевом, капри беж хл.</t>
  </si>
  <si>
    <t>фм351 лето</t>
  </si>
  <si>
    <t>Брюки вискоза, зауженные, круг.вставка, карманы полукруг</t>
  </si>
  <si>
    <t>фм353</t>
  </si>
  <si>
    <t>Брюки джинс, имит.кармана уголок, пуговка</t>
  </si>
  <si>
    <t>фм355</t>
  </si>
  <si>
    <t>Брюки костюмка, впереди поясок, карманы</t>
  </si>
  <si>
    <t>фм357</t>
  </si>
  <si>
    <t>фм364</t>
  </si>
  <si>
    <t>фм365</t>
  </si>
  <si>
    <t>Брюки тиар, бежевые, люверсы, завязка</t>
  </si>
  <si>
    <t>фм374 Л</t>
  </si>
  <si>
    <t>Брюки "ассиметрия" лен</t>
  </si>
  <si>
    <t>фм389</t>
  </si>
  <si>
    <t>Брюки сатин, паты по бокам</t>
  </si>
  <si>
    <t>фм393</t>
  </si>
  <si>
    <t>Брюки круглая кокетка</t>
  </si>
  <si>
    <t>фм395</t>
  </si>
  <si>
    <t>Брюки лен-стрейч, карманы, люверсы</t>
  </si>
  <si>
    <t>фм507</t>
  </si>
  <si>
    <t>Костюм-лето: цветн.блуза, белые шорты</t>
  </si>
  <si>
    <t>фм515</t>
  </si>
  <si>
    <t>Костюм: ч/б комби трикотаж, капри черн. трикотаж</t>
  </si>
  <si>
    <t>фм516</t>
  </si>
  <si>
    <t>Костюм бело-черный</t>
  </si>
  <si>
    <t>фм517</t>
  </si>
  <si>
    <t>Костюм: блуза трикотаж цветная, капри черн. трикотаж</t>
  </si>
  <si>
    <t>фм600 хл</t>
  </si>
  <si>
    <t>Сарафан хлопок, пряжки, накл.карманы, кокетка, шлица</t>
  </si>
  <si>
    <t>фм602 Л</t>
  </si>
  <si>
    <t>Сарафан лен, пуговицы, карманы, манжет снизу</t>
  </si>
  <si>
    <t>фм606</t>
  </si>
  <si>
    <t>Сарафан хлопок, накл.карманы, кокетка</t>
  </si>
  <si>
    <t>фм608</t>
  </si>
  <si>
    <t>фм615</t>
  </si>
  <si>
    <t>Сарафан хб, серый отрезной с пуговицей</t>
  </si>
  <si>
    <t>Сарафан трикотаж, отрезной с кокеткой</t>
  </si>
  <si>
    <t>зел, син</t>
  </si>
  <si>
    <t>беж, красн</t>
  </si>
  <si>
    <t>б, бж, кр, зл</t>
  </si>
  <si>
    <t>беж, бел</t>
  </si>
  <si>
    <t>сер</t>
  </si>
  <si>
    <t>бел, красн</t>
  </si>
  <si>
    <t>син</t>
  </si>
  <si>
    <t>гл, зл, рз, жл</t>
  </si>
  <si>
    <t>бордо</t>
  </si>
  <si>
    <t>зл, кр, рз, мн</t>
  </si>
  <si>
    <t xml:space="preserve">зел </t>
  </si>
  <si>
    <t>рз-ж, многоцветн</t>
  </si>
  <si>
    <t>беж</t>
  </si>
  <si>
    <t>52-56</t>
  </si>
  <si>
    <t>бел</t>
  </si>
  <si>
    <t>беж, сер, ч</t>
  </si>
  <si>
    <t xml:space="preserve">беж, сер </t>
  </si>
  <si>
    <t>зл, рз, ср, ф</t>
  </si>
  <si>
    <t>44-52</t>
  </si>
  <si>
    <t>бж, сер</t>
  </si>
  <si>
    <t>бж, сер, зл</t>
  </si>
  <si>
    <t>беж, зел, ч</t>
  </si>
  <si>
    <t>гол, ф, рз, ж</t>
  </si>
  <si>
    <t>б, бж, ч</t>
  </si>
  <si>
    <t>гол</t>
  </si>
  <si>
    <t>ж</t>
  </si>
  <si>
    <t>кр, син</t>
  </si>
  <si>
    <t>беж, сер</t>
  </si>
  <si>
    <t>бел, ч</t>
  </si>
  <si>
    <t>беж, чер</t>
  </si>
  <si>
    <t>бж, бел, сер</t>
  </si>
  <si>
    <t>бж-гол, б-роз</t>
  </si>
  <si>
    <t>зел</t>
  </si>
  <si>
    <t xml:space="preserve">беж, зел </t>
  </si>
  <si>
    <t>олива, перс</t>
  </si>
  <si>
    <t>кр, ч-б</t>
  </si>
  <si>
    <t>Продукция «Flash Mama» + новое лето</t>
  </si>
  <si>
    <t>ем509</t>
  </si>
  <si>
    <t>ем502</t>
  </si>
  <si>
    <t>Майка на запах, отрезная</t>
  </si>
  <si>
    <t>фиол, роз, зел</t>
  </si>
  <si>
    <t>Блуза трикотаж, реглан 3/4</t>
  </si>
  <si>
    <t>орнамент, цветы</t>
  </si>
  <si>
    <t>РАСПРОДАЖА</t>
  </si>
  <si>
    <t xml:space="preserve">  Наименование</t>
  </si>
  <si>
    <t>Артикул</t>
  </si>
  <si>
    <t>Цвет</t>
  </si>
  <si>
    <t>ЦЕНА</t>
  </si>
  <si>
    <t>Р-ры</t>
  </si>
  <si>
    <t>Сезон</t>
  </si>
  <si>
    <t>Блуза, V-образный вырез дл. рукав</t>
  </si>
  <si>
    <t>бел с черн, гол с корич.</t>
  </si>
  <si>
    <t>42-48</t>
  </si>
  <si>
    <t>демисезонный</t>
  </si>
  <si>
    <t>Блуза  хлопок, рюша по вырезу, дл. белый рукав</t>
  </si>
  <si>
    <t>синий или черн цветок</t>
  </si>
  <si>
    <t>Блуза  универсальная для б/корм,  цветная, сине-белая</t>
  </si>
  <si>
    <t>8.101</t>
  </si>
  <si>
    <t>синяя с белым</t>
  </si>
  <si>
    <t>Блуза  универсал. для б/корм, стяжки по бокам, бел-бирюз</t>
  </si>
  <si>
    <t>8.102</t>
  </si>
  <si>
    <t>бел-бирюз</t>
  </si>
  <si>
    <t>Рубашка  универсальная для б/корм, цветная</t>
  </si>
  <si>
    <t>8.104</t>
  </si>
  <si>
    <t>бордо, салатовый</t>
  </si>
  <si>
    <t>Блуза  двойная, с паетками,  трикотаж, розово-бел</t>
  </si>
  <si>
    <t>8.103</t>
  </si>
  <si>
    <t>розовая с белым</t>
  </si>
  <si>
    <t>Джемпер  белый воротник, манжеты</t>
  </si>
  <si>
    <t>8.105</t>
  </si>
  <si>
    <t>бордр, коричн, черн.</t>
  </si>
  <si>
    <t>Туника  для кормления, манжеты, серый с серебром</t>
  </si>
  <si>
    <t>8.107</t>
  </si>
  <si>
    <t>бел с черн, кор с бел</t>
  </si>
  <si>
    <t>Брюки боковая вставка, габардин</t>
  </si>
  <si>
    <t>560Г</t>
  </si>
  <si>
    <t>коричневый</t>
  </si>
  <si>
    <t>42-46</t>
  </si>
  <si>
    <t>Джемпер-водолазка, высок. ворот дл. рукав, лапша</t>
  </si>
  <si>
    <t>персик, салат, бирюза, шоколад</t>
  </si>
  <si>
    <t>Капри круг. вставка, шнуровка на бедрах, габардин</t>
  </si>
  <si>
    <t>10000Г</t>
  </si>
  <si>
    <t>черный</t>
  </si>
  <si>
    <t>Сарафан отделка  по карману и горловине люверсы,джинс</t>
  </si>
  <si>
    <t>т.синий</t>
  </si>
  <si>
    <t>44,46,48</t>
  </si>
  <si>
    <t>Сарафан с брет на застежках отд. карман,джинс</t>
  </si>
  <si>
    <t>С560</t>
  </si>
  <si>
    <t>синий</t>
  </si>
  <si>
    <t xml:space="preserve">Лосины трикотаж с кружевом, д/б </t>
  </si>
  <si>
    <t>42, 44, 46</t>
  </si>
  <si>
    <t>Распродажа</t>
  </si>
  <si>
    <t xml:space="preserve">Блуза дл.рукав на резинке, с запахом </t>
  </si>
  <si>
    <t>бордо с оранжевым</t>
  </si>
  <si>
    <t>Блуза дл.рукав, стяжка на животе, с камнями</t>
  </si>
  <si>
    <t>бежевый</t>
  </si>
  <si>
    <t>XS</t>
  </si>
  <si>
    <t xml:space="preserve">Блуза жакет на молнии,отложной воротник </t>
  </si>
  <si>
    <t>корич.,черный</t>
  </si>
  <si>
    <t>42, 44</t>
  </si>
  <si>
    <t>Брюки габардин, бок. вставка</t>
  </si>
  <si>
    <t>ББ 10-К</t>
  </si>
  <si>
    <t>40, 44, 48</t>
  </si>
  <si>
    <t>Водолазка двухцветная</t>
  </si>
  <si>
    <t>бежевый, персик, бордо</t>
  </si>
  <si>
    <t>Костюм вельвет, жакет и капри, запах, узор цветы</t>
  </si>
  <si>
    <t>черный, беж. с бордо</t>
  </si>
  <si>
    <t>Костюм вельвет, жилет и брюки</t>
  </si>
  <si>
    <t>4052</t>
  </si>
  <si>
    <t>зеленый</t>
  </si>
  <si>
    <t>S-XL</t>
  </si>
  <si>
    <t>Костюм вельвет, жилет с карманом и брюки</t>
  </si>
  <si>
    <t>815</t>
  </si>
  <si>
    <t>синий (XL), бордо</t>
  </si>
  <si>
    <t>S, L, XL</t>
  </si>
  <si>
    <t>Костюм вставка вельвет, молния</t>
  </si>
  <si>
    <t>терракот</t>
  </si>
  <si>
    <t>Костюм жакет и юбка, черный узор</t>
  </si>
  <si>
    <t>серый</t>
  </si>
  <si>
    <t>Костюм жилет с тесьмой и капри</t>
  </si>
  <si>
    <t>зеленый, черный</t>
  </si>
  <si>
    <t>Костюм карман на груди, капри</t>
  </si>
  <si>
    <t>белый, фисташка</t>
  </si>
  <si>
    <t>Костюм микровельвет, жакет и бермуды</t>
  </si>
  <si>
    <t>коричн., зеленый,синий</t>
  </si>
  <si>
    <t>Пиджак джинсовый с трикотажными рукавами</t>
  </si>
  <si>
    <t>4067</t>
  </si>
  <si>
    <t>Пиджак микро вельвет, на молинии, карманы, с вышивкой в цветы в тон</t>
  </si>
  <si>
    <t>беж (XL), бордо, зеленый</t>
  </si>
  <si>
    <t>Пиджак переверн карманы, на молн., вельвет</t>
  </si>
  <si>
    <t>красный, розовый</t>
  </si>
  <si>
    <t>Сарафан  вельвет с вышивкой</t>
  </si>
  <si>
    <t>зеленый, голубой</t>
  </si>
  <si>
    <t>Сарафан  вельвет, классика</t>
  </si>
  <si>
    <t>Сарафан кармашки и молния</t>
  </si>
  <si>
    <t>Юбка джинсовая с замочком,</t>
  </si>
  <si>
    <t xml:space="preserve"> т.синий</t>
  </si>
  <si>
    <t>Наименование</t>
  </si>
  <si>
    <t>Размеры</t>
  </si>
  <si>
    <t>до 50 т.р.</t>
  </si>
  <si>
    <t>от 50 т.р.</t>
  </si>
  <si>
    <t>от 100 т.р.</t>
  </si>
  <si>
    <t>от 200 т.р.</t>
  </si>
  <si>
    <t>Продукция «EUROMAM»</t>
  </si>
  <si>
    <t>RB-01</t>
  </si>
  <si>
    <t>Брюки габардин</t>
  </si>
  <si>
    <t>42-52</t>
  </si>
  <si>
    <t>RB-02</t>
  </si>
  <si>
    <t>42-50</t>
  </si>
  <si>
    <t>RB-03</t>
  </si>
  <si>
    <t>RB-04</t>
  </si>
  <si>
    <t>RBF-01</t>
  </si>
  <si>
    <t>Брюки габардин на флисе</t>
  </si>
  <si>
    <t>RBF-02</t>
  </si>
  <si>
    <t>RBF-03</t>
  </si>
  <si>
    <t>RBF-04</t>
  </si>
  <si>
    <t>RBF-05</t>
  </si>
  <si>
    <t>Брюки болонь на флисе</t>
  </si>
  <si>
    <t>RBZ-1</t>
  </si>
  <si>
    <t>Блуза атлас-стрейч, защипы под грудью</t>
  </si>
  <si>
    <t>бел, гол, фиол</t>
  </si>
  <si>
    <t>Блуза классика, отрезная под грудью, рукав 3/4</t>
  </si>
  <si>
    <t>бел, роз,сирень</t>
  </si>
  <si>
    <t>W10-03</t>
  </si>
  <si>
    <t>Джемпер облегченный, резинка под грудью</t>
  </si>
  <si>
    <t>W 1032</t>
  </si>
  <si>
    <t>Свитер с горлом, косички</t>
  </si>
  <si>
    <t xml:space="preserve">гол, фиол </t>
  </si>
  <si>
    <t>44-50</t>
  </si>
  <si>
    <t>W 09-034</t>
  </si>
  <si>
    <t>Вязанная туника кор.рукав, кармашки</t>
  </si>
  <si>
    <t>разные</t>
  </si>
  <si>
    <t>W 09-018</t>
  </si>
  <si>
    <t>Вязанная туника кор.рукав, ажур и поясок</t>
  </si>
  <si>
    <t>фм145</t>
  </si>
  <si>
    <t>Капри сатин, манжеты с клепками, карманы</t>
  </si>
  <si>
    <t>фм145 Д</t>
  </si>
  <si>
    <t>Капри джинс, клепки, карманы</t>
  </si>
  <si>
    <t>фм218</t>
  </si>
  <si>
    <t>Блуза отрезн.под грудь, имитация двойки, пуговицы</t>
  </si>
  <si>
    <t>ф, беж, сер</t>
  </si>
  <si>
    <t>фм226</t>
  </si>
  <si>
    <t>Джемпер ангора, отрез.под грудь, трикотаж.рукав</t>
  </si>
  <si>
    <t>фм227</t>
  </si>
  <si>
    <t>Джемпер трикотаж с ангорой "кенгуру"</t>
  </si>
  <si>
    <t>фм239</t>
  </si>
  <si>
    <t>Туника трикотаж, на лямках, полоски, карманы</t>
  </si>
  <si>
    <t>фм290 К</t>
  </si>
  <si>
    <t>Брюки костюмка, круг.вставка с пуговицами и поясом, "гусин.лапка"</t>
  </si>
  <si>
    <t>42-58</t>
  </si>
  <si>
    <t>фм327</t>
  </si>
  <si>
    <t>Брюки вельвет (нейлон), шнуровка, карманы с люверс.</t>
  </si>
  <si>
    <t>зел, кор. Ч</t>
  </si>
  <si>
    <t>фм328</t>
  </si>
  <si>
    <t>Брюки костюмка-джинс, спереди резные клином, имитация карманов</t>
  </si>
  <si>
    <t>фм332</t>
  </si>
  <si>
    <t>Брюки костюмка, зауженные, хлястик под живот</t>
  </si>
  <si>
    <t>фм334</t>
  </si>
  <si>
    <t>Брюки вельв-нейлон, карманы, полукольца</t>
  </si>
  <si>
    <t>кор, ч</t>
  </si>
  <si>
    <t>фм337</t>
  </si>
  <si>
    <t>Брюки костюмка, карман спереди со стразами</t>
  </si>
  <si>
    <t>фм348</t>
  </si>
  <si>
    <t>Брюки трикотаж, завязки, люверсы, карманы</t>
  </si>
  <si>
    <t>фм356</t>
  </si>
  <si>
    <t>Брюки костюмка гусин.лапка, впереди поясок, карманы</t>
  </si>
  <si>
    <t>фм368</t>
  </si>
  <si>
    <t>Брюки трикотаж, зауженные, круг.вст., карманы, клепки</t>
  </si>
  <si>
    <t>фм377</t>
  </si>
  <si>
    <t>Брюки костюмка, фигурный клапан, карманы</t>
  </si>
  <si>
    <t>сер, черн.</t>
  </si>
  <si>
    <t>фм378</t>
  </si>
  <si>
    <t>Брюки костюмка, круг.вставка, карманы</t>
  </si>
  <si>
    <t>фм380</t>
  </si>
  <si>
    <t>Брюки габардин, зауженные, цветн.отстрочка, карм.с пугов.</t>
  </si>
  <si>
    <t>фм381</t>
  </si>
  <si>
    <t>Брюки габардин, зауженные, карм. с атлас.вставкой, пуговицы</t>
  </si>
  <si>
    <t>фм382</t>
  </si>
  <si>
    <t>Брюки костюмка, круг.вставка, шлевки, пуговицы</t>
  </si>
  <si>
    <t>фм385</t>
  </si>
  <si>
    <t>Брюки костюмка, круг.вст., клепки, полукольца, полоска</t>
  </si>
  <si>
    <t>фм387</t>
  </si>
  <si>
    <t>фм388</t>
  </si>
  <si>
    <t>Брюки хлопок, зауженные, клепки, с отстрочкой</t>
  </si>
  <si>
    <t>бел, сер</t>
  </si>
  <si>
    <t>фм396</t>
  </si>
  <si>
    <t>Брюки костюмка-джинс, серая полоска, круг.вст., карманы</t>
  </si>
  <si>
    <t>фм397</t>
  </si>
  <si>
    <t>Брюки костюмка-джинс, круг.вставка, шлевки-петли, карманы сзади</t>
  </si>
  <si>
    <t>фм398</t>
  </si>
  <si>
    <t>Брюки костюмка, круг.вставка, фигурн.отстрочка, пуговицы</t>
  </si>
  <si>
    <t>фм399</t>
  </si>
  <si>
    <t>Брюки костюмка-джинс, заужен., круг.вставка, карманы сзади, шлевки</t>
  </si>
  <si>
    <t>фм402</t>
  </si>
  <si>
    <t>Брюки габардин на флисе, круг.вставка, пряжки</t>
  </si>
  <si>
    <t>фм496</t>
  </si>
  <si>
    <t>Брюки джинс на флисе, имитация ремешка</t>
  </si>
  <si>
    <t>фм508</t>
  </si>
  <si>
    <t>Костюм: жилет на лямках с пугов, джинса с отделкой</t>
  </si>
  <si>
    <t>фм509</t>
  </si>
  <si>
    <t>Костюм: жилет отрез. под грудь, отдел. клетка, пуговицы</t>
  </si>
  <si>
    <t>фм510</t>
  </si>
  <si>
    <t>Костюм: жилет-двойка  с пуговицей</t>
  </si>
  <si>
    <t>т.серый</t>
  </si>
  <si>
    <t>фм511</t>
  </si>
  <si>
    <t>Костюм: жилет отрез.под грудь, на лямках, отстрочка</t>
  </si>
  <si>
    <t>фм512</t>
  </si>
  <si>
    <t>Костюм: жилет отрез.под грудь, отд.клетка, шнуровка</t>
  </si>
  <si>
    <t>фм514</t>
  </si>
  <si>
    <t>Костюм джинс, жилет отрез.под грудь, кант, пуговица</t>
  </si>
  <si>
    <t>фм711</t>
  </si>
  <si>
    <t>Костюм: джинса с начесом, жилет-двойка с карманами, брюки</t>
  </si>
  <si>
    <t>фм600</t>
  </si>
  <si>
    <t>Сарафан костюмка, пряжки, накл.карманы, кокетка, шлица</t>
  </si>
  <si>
    <t>фм602 К</t>
  </si>
  <si>
    <t>Сарафан костюмка, пуговицы, карманы, манжет снизу</t>
  </si>
  <si>
    <t>фм609</t>
  </si>
  <si>
    <t>Сарафан костюмка клетка, карманы, кокетка, шнуровка</t>
  </si>
  <si>
    <t>фиол, ч-б</t>
  </si>
  <si>
    <t>фм614</t>
  </si>
  <si>
    <t>Сарафан костюмка, хомут, пуговица</t>
  </si>
  <si>
    <t>Продукция «ФЕСТ-ЯХОНТ»</t>
  </si>
  <si>
    <t>ЯХ 25509 Е</t>
  </si>
  <si>
    <t>Водолазка ворот-гольфик, дл. рукав</t>
  </si>
  <si>
    <t>ЯХ 17309</t>
  </si>
  <si>
    <t>Джемпер-водолазка, ворот гофриров.</t>
  </si>
  <si>
    <t>ЯХ 17109</t>
  </si>
  <si>
    <t>Джемпер дл.рукав</t>
  </si>
  <si>
    <t>ЯХ 16209 К</t>
  </si>
  <si>
    <t>Джемпер, цвета в ассортименте</t>
  </si>
  <si>
    <t>ЯХ 13908</t>
  </si>
  <si>
    <t>ЯХ 17209</t>
  </si>
  <si>
    <t>Жакет</t>
  </si>
  <si>
    <t>ЯХ 11908</t>
  </si>
  <si>
    <t>Жилетка</t>
  </si>
  <si>
    <t>ЯХ 12208</t>
  </si>
  <si>
    <t>ЯХ 38516</t>
  </si>
  <si>
    <t>кор.</t>
  </si>
  <si>
    <t>17809К</t>
  </si>
  <si>
    <t>Платье д/бер</t>
  </si>
  <si>
    <t>42-54</t>
  </si>
  <si>
    <t>ЯХ 18209К</t>
  </si>
  <si>
    <t>Туника женская для бер.</t>
  </si>
  <si>
    <t>ЯХ 22509</t>
  </si>
  <si>
    <t>Футболка, цвета в аасортименте</t>
  </si>
  <si>
    <t>Продукция «BUSA»</t>
  </si>
  <si>
    <t>Джинсы Busa арт 2319 зауженные,  синий</t>
  </si>
  <si>
    <t>38-44</t>
  </si>
  <si>
    <t>Джинсы Busa арт 2293  синий</t>
  </si>
  <si>
    <t>Джинсы Busa арт 2352  синий</t>
  </si>
  <si>
    <t>Джинсы Busa арт 2325 ,  синий</t>
  </si>
  <si>
    <t>Домашняя одежда – спорт.костюмы, пижамы, сорочки, купальники</t>
  </si>
  <si>
    <t>RK-01</t>
  </si>
  <si>
    <t>Костюм спортивный, трикотаж</t>
  </si>
  <si>
    <t>ЯХ 05109</t>
  </si>
  <si>
    <t>Костюм спортивный, цвета в ассортименте</t>
  </si>
  <si>
    <t>ЯХ 05009</t>
  </si>
  <si>
    <t>ЯХ 00908</t>
  </si>
  <si>
    <t>Комплект в роддом: халат и сорочка, цвета в ассортименте</t>
  </si>
  <si>
    <t>ЯХ 01208В</t>
  </si>
  <si>
    <t>ЯХ 03109</t>
  </si>
  <si>
    <t>ЯХ 03809К</t>
  </si>
  <si>
    <t>ЯХ 23500</t>
  </si>
  <si>
    <t>ЯХ 30500</t>
  </si>
  <si>
    <t>ЯХ 10308</t>
  </si>
  <si>
    <t>Лосины длинные, цвета в ассортименте</t>
  </si>
  <si>
    <t>ЯХ 10308 Д</t>
  </si>
  <si>
    <t>Лосины длинные теплые,цвета в ассортименте</t>
  </si>
  <si>
    <t>ЯХ 11408</t>
  </si>
  <si>
    <t>Лосины короткие, цвета в ассортименте</t>
  </si>
  <si>
    <t>ЯХ 13208</t>
  </si>
  <si>
    <t>Лосины короткие с кружевом</t>
  </si>
  <si>
    <t>ЯХ 01708</t>
  </si>
  <si>
    <t>Пижама для беременных и кормящих</t>
  </si>
  <si>
    <t>ЯХ 04109</t>
  </si>
  <si>
    <t>ЯХ 04209</t>
  </si>
  <si>
    <t>ЯХ 00108КС</t>
  </si>
  <si>
    <t>ЯХ 00208</t>
  </si>
  <si>
    <t>ЯХ 01408В</t>
  </si>
  <si>
    <t>ЯХ 01508В</t>
  </si>
  <si>
    <t>ЯХ 02709</t>
  </si>
  <si>
    <t>ЯХ 03609</t>
  </si>
  <si>
    <t>ЯХ 28504</t>
  </si>
  <si>
    <t>ЯХ 31504</t>
  </si>
  <si>
    <t>ЯХ 39500</t>
  </si>
  <si>
    <t>ЯХ 00708 С</t>
  </si>
  <si>
    <t>Сорочка для берем. и кормящих</t>
  </si>
  <si>
    <t>ЯХ 01008 П</t>
  </si>
  <si>
    <t>ЯХ 01108 К</t>
  </si>
  <si>
    <t>ЯХ 02909 П</t>
  </si>
  <si>
    <t>ЯХ 29500 А</t>
  </si>
  <si>
    <t>ЯХ 38504 А</t>
  </si>
  <si>
    <t>ЯХ 42504 В</t>
  </si>
  <si>
    <t>ЯХ 44504</t>
  </si>
  <si>
    <t>ЯХ 49500</t>
  </si>
  <si>
    <t>ЯХ 03509 С</t>
  </si>
  <si>
    <t>Сорочка для берем. и кормящих с разрезом</t>
  </si>
  <si>
    <t>ЯХ 03709 К</t>
  </si>
  <si>
    <t>Сорочка для берем. и кормящих, на запах</t>
  </si>
  <si>
    <t>ЯХ 04809</t>
  </si>
  <si>
    <t>Халат велюровый длинный</t>
  </si>
  <si>
    <t>ЯХ 04409</t>
  </si>
  <si>
    <t>Халат велюровый короткий</t>
  </si>
  <si>
    <t>052</t>
  </si>
  <si>
    <t>Купальник слитный</t>
  </si>
  <si>
    <t>051</t>
  </si>
  <si>
    <t>Купальник раздельный</t>
  </si>
  <si>
    <t>Арт.</t>
  </si>
  <si>
    <t>Белье для будущих и кормящих мам «Мамин Дом»</t>
  </si>
  <si>
    <t>Бюстгальтер дородовый черные цветы,клетка</t>
  </si>
  <si>
    <t>Комплектбюст дородовый и трусики (чернобелый рис)</t>
  </si>
  <si>
    <t>Белье для будущих и кормящих мам «BLISS»</t>
  </si>
  <si>
    <t>УНИВЕРСАЛЬНЫЕ И ДОРОДОВЫЕ БЮСТГАЛЬТЕРЫ ИЗ КОЛЛЕКЦИИ КЛАССИК И ГЛАМУР</t>
  </si>
  <si>
    <t>Бюстгальтер дородовый застежка спереди чашка A-E(бел.черн.шамп.голуб.)</t>
  </si>
  <si>
    <t>204 Кр</t>
  </si>
  <si>
    <t>Бюстгальтер дородовый застежка спереди кружево(бел.черн.шамп.голуб)</t>
  </si>
  <si>
    <t>Бюстгальтер дородовый поддерживающий чашка A-F(бел.черн.шамп.)</t>
  </si>
  <si>
    <t>205 Кр</t>
  </si>
  <si>
    <t>Бюстгальтер дородовый поддерживающий кружево чашка A-F(бел.черн.шамп.голуб.розов)</t>
  </si>
  <si>
    <t>Бюстгальтер послеродовый для кормления чашка A-F(бел.черн.шамп.голуб.)</t>
  </si>
  <si>
    <t>206 Кр</t>
  </si>
  <si>
    <t>Бюстгальтер послеродовый для кормления кружево чашка A-F(бел.черн.шамп.голуб.)</t>
  </si>
  <si>
    <t>Бюстгальтер послеродовый для кормления застежка спереди чашка A-E(бел.черн.)</t>
  </si>
  <si>
    <t>208 Кр</t>
  </si>
  <si>
    <t>Бюстгальтер послеродовый для кормления застежка спереди кружево чашка А-Е(бел.черн.)</t>
  </si>
  <si>
    <t xml:space="preserve">Бюстгальтер дородовый чашка A,В,С(бел.черн)    </t>
  </si>
  <si>
    <t>209 КР</t>
  </si>
  <si>
    <t xml:space="preserve">Бюстгальтер дородовый чашка А,В,С (бел.черн)     </t>
  </si>
  <si>
    <t>Бюстгальтер послеродовый для кормления чашка A-С(бел.черн.шамп.)</t>
  </si>
  <si>
    <t>210 КР</t>
  </si>
  <si>
    <t>Бюстгальтер послеродовый для кормления кружево чашка А,B,C(бел.черн)</t>
  </si>
  <si>
    <t>Бюстгальтер дородовый цельновязанная чашка A-F(бел.)</t>
  </si>
  <si>
    <t>Бюстгальтер послеродовый для кормления цельновязанная чашка A-F(бел.)</t>
  </si>
  <si>
    <t>Бюстгальтер дородовый шир.лямка чашка А-F(бел.шамп.)</t>
  </si>
  <si>
    <t>214 КР</t>
  </si>
  <si>
    <t>Бюстгальтер дородовый шир.лямка, кружево,чашка А-F(бел.черн.)</t>
  </si>
  <si>
    <t>Бюстгальтер послеродовый для кормления чашка А-С(бел)</t>
  </si>
  <si>
    <t>215 КР</t>
  </si>
  <si>
    <t>Бюстгальтер послеродовый для кормления кружево чашка А-С(бел)</t>
  </si>
  <si>
    <t>Бюстгальтер дородовый поддерживающий чашка А(бел.)</t>
  </si>
  <si>
    <t>216 Кр</t>
  </si>
  <si>
    <t>Бюстгальтер дородовый поддерживающий кружево чашка A(бел.)</t>
  </si>
  <si>
    <t>ДОРОДОВЫЕ ПОДДЕРЖИВАЮЩИЕ КОРСЕТЫ И ПОЯСА ИЗ КОЛЛЕКЦИИ КЛАССИК И ГЛАМУР</t>
  </si>
  <si>
    <t>Бандаж дородовый лента 8см с трусиками застежка внизу (бел.шамп.)</t>
  </si>
  <si>
    <t>103 Кр</t>
  </si>
  <si>
    <t>Бандаж дородовый лента 8см с трусиками застежка внизу кружево(бел.)</t>
  </si>
  <si>
    <t>Бандаж-пояс дородовый с регулируемой поддержкой 8см(бел.)</t>
  </si>
  <si>
    <t>Бандаж дородовый с поддержкой 6,5 см.(р-р 1-6)бел.</t>
  </si>
  <si>
    <t>114 Кр</t>
  </si>
  <si>
    <t>Бандаж дородовый с кружевными вставками, поддержкой 6,5 см(р-р 1-6)бел.</t>
  </si>
  <si>
    <t>Пояс-бандаж дородовой с регулируемой поддержкой 10 см цвет бел.черн.</t>
  </si>
  <si>
    <t xml:space="preserve">Бандаж дородовый( бел.,черн.)                                                     </t>
  </si>
  <si>
    <t>Пояс-бандаж универсальный до- и послеродовой с регулируемой поддержкой 8см</t>
  </si>
  <si>
    <t>ПОСЛЕДОРОДОВЫЕ УТЯГИВАЮЩИЕ КОРСЕТЫ И ПОЯСА ИЗ КОЛЛЕКЦИИ КЛАССИК И ГЛАМУР</t>
  </si>
  <si>
    <t>Н102 B</t>
  </si>
  <si>
    <t>Бандаж с кружевной фиксирующей вставкой(полностью изготовлен из х/б полотна) бел.</t>
  </si>
  <si>
    <t>Н102 К</t>
  </si>
  <si>
    <t>Бандаж с ажурной фиксирующей вставкой(полностью изготовлен из х/б полотна) бел.</t>
  </si>
  <si>
    <t>H102</t>
  </si>
  <si>
    <t>Бандаж с фиксирующей вставкой(полностью изготовлен из х/б полотна)бел</t>
  </si>
  <si>
    <t>Бандаж (изготовлен из специального корсетного полотна с х/б внутренним слоем)</t>
  </si>
  <si>
    <t>Н110 К</t>
  </si>
  <si>
    <t>Бандаж с ажурной фиксирующей вставкой(из специального корсетного полотна)</t>
  </si>
  <si>
    <t>Н110 B</t>
  </si>
  <si>
    <t>Бандаж с кружевной фиксирующей вставкой(из специального корсетного полотна)</t>
  </si>
  <si>
    <t>H110</t>
  </si>
  <si>
    <t>Бандаж с фиксирующей вставкой(из специального фиксирующего полотна полотна)бел</t>
  </si>
  <si>
    <t>Н112</t>
  </si>
  <si>
    <t xml:space="preserve">Бандаж утягивающий послеродовый, р-р 1-6 цвет бел. </t>
  </si>
  <si>
    <t>Бандаж-пояс послеоперационный (кесарево сечение и др.) с регулируемым утягиванием</t>
  </si>
  <si>
    <t>УНИВЕРСАЛЬНЫЕ И ВЫСОКИЕ ТРУСЫ ИЗ КОЛЛЕКЦИИ КЛАССИК И ГЛАМУР</t>
  </si>
  <si>
    <t>Трусы высокие на живот цвет бел.</t>
  </si>
  <si>
    <t>Трусы высокие на живот цвет бел.черн.</t>
  </si>
  <si>
    <t>Трусики эластичные хлопковые с отделочной тесьмой под животом цвет бел.</t>
  </si>
  <si>
    <t>Трусики эластичные хлопковые с отделочной тесьмой по бокам цвет бел.черн.</t>
  </si>
  <si>
    <t>Трусики эластичные хлопковые с кружевной отделкой по бокам цвет бел.черн.шамп.</t>
  </si>
  <si>
    <t>Трусики эластичные хлопковые с кружевным поясом цвет бел.черн.шамп.голуб.</t>
  </si>
  <si>
    <t xml:space="preserve">Трусы стринги низкие цвет бел.                                                </t>
  </si>
  <si>
    <t>Трусики эластичные хлопковые окантованные лентой с рюшами цвет бел.черн.</t>
  </si>
  <si>
    <t xml:space="preserve">Трусы стринги низкие цвет бел.        </t>
  </si>
  <si>
    <t xml:space="preserve">Трусы стринги низкие цвет бел.                 </t>
  </si>
  <si>
    <t>БЕСШОВНЫЕ ЦЕЛЬНОВЯЗАННЫЕ (ХЛОПКОВЫЕ) МОДЕЛИ ДЛЯ БУДУЩИХ МАМ</t>
  </si>
  <si>
    <t>701А</t>
  </si>
  <si>
    <t>Трусы стринги эластичные хлопковые ажурные окантованы лентой с рюшами(бесшовные)</t>
  </si>
  <si>
    <t>702А</t>
  </si>
  <si>
    <t>Трусы низкие эластичные хлопковые ажурные окантованы лентой с рюшами(бесшовные)</t>
  </si>
  <si>
    <t>703А</t>
  </si>
  <si>
    <t>Трусы шорты эластичные хлопковые ажурные окантованы лентой с рюшами(бесшовные)</t>
  </si>
  <si>
    <t>711А</t>
  </si>
  <si>
    <t>Корсет ажурный с застёжкой внизу окантован лентой с рюшами (бесшовный)</t>
  </si>
  <si>
    <t>720А</t>
  </si>
  <si>
    <t>Топ дородовый эластичный хлопковый окантован лентой с рюшами (бесшовный)</t>
  </si>
  <si>
    <t>721А</t>
  </si>
  <si>
    <t>Топ для кормления эластичный хлопковый окантован лентой с рюшами(бесшовный)</t>
  </si>
  <si>
    <t>Продукция компании Блисс производится в  цветах: БЕЛЫЙ, ЧЕРНЫЙ,ШАМПАНЬ,БЕЖЕВЫЙ,ГОЛУБОЙ,РОЗОВЫЙ</t>
  </si>
  <si>
    <t>Белье для будущих и кормящих мам «ФЕСТ»</t>
  </si>
  <si>
    <t>УНИВЕРСАЛЬНЫЕ И ДОРОДОВЫЕ БЮСТГАЛЬТЕРЫ</t>
  </si>
  <si>
    <t>0133</t>
  </si>
  <si>
    <t>Бюстгальтер дородовый бесшовный чашка B-E цвет бел.черн.беж.</t>
  </si>
  <si>
    <t>0233</t>
  </si>
  <si>
    <t>Бюстгальтер д/кормящих чашка В-E цвет бел.черн.беж.</t>
  </si>
  <si>
    <t>0933</t>
  </si>
  <si>
    <t>Бюстгальтер д/кормящих чашка B-E цвет бел.черн.</t>
  </si>
  <si>
    <t>Бюстгальтер дородовый с прошитой чашкой B-С цвет бел.</t>
  </si>
  <si>
    <t>1433/1</t>
  </si>
  <si>
    <t>Бюстгальтер дородовый с прошитой чашкой D-H цвет бел.</t>
  </si>
  <si>
    <t xml:space="preserve">Бюстгальтер д/кормящих чашка В-F цвет бел. черн. беж. </t>
  </si>
  <si>
    <t>Бюстгальтер послеродовый чашка B-E цвет бел.черн.</t>
  </si>
  <si>
    <t>Бюстгальтер дородовый чашка B-E цвет бел.черн.</t>
  </si>
  <si>
    <t>Бюстгальтер  послеродовой чашка B-E чашка ,белый</t>
  </si>
  <si>
    <t>Бюстгальтер послеродовый чашка B-Д цвет бел.</t>
  </si>
  <si>
    <t>Бюстгальтер д/кормящих чашка B-Е цвет бел.</t>
  </si>
  <si>
    <t>УНИВЕРСАЛЬНЫЕ И ДОРОДОВЫЕ ПОДДЕРЖИВАЮЩИЕ КОРСЕТЫ И ПОЯСА</t>
  </si>
  <si>
    <t>0141а</t>
  </si>
  <si>
    <t>Бандаж трусиками дородовый застежка снизу цвет бел.черн.</t>
  </si>
  <si>
    <t>Бандаж трусиками под живот дородовый, цвет белый</t>
  </si>
  <si>
    <t>0145</t>
  </si>
  <si>
    <t>Бандаж дородовый с трусиками цвет бел.</t>
  </si>
  <si>
    <t>0241</t>
  </si>
  <si>
    <t>Бандаж шорты дородовый цвет черный</t>
  </si>
  <si>
    <t>0645</t>
  </si>
  <si>
    <t>Бандаж трусиками дородовый цвет бел.</t>
  </si>
  <si>
    <t>0844</t>
  </si>
  <si>
    <t xml:space="preserve">Бандаж дородовый «Животик» серия «Люкс» цвет бел. </t>
  </si>
  <si>
    <t>0845</t>
  </si>
  <si>
    <t>Бандаж дородовый "Животик" цвет бел.</t>
  </si>
  <si>
    <t>0941</t>
  </si>
  <si>
    <t>Бандаж дородовый трусиками цвет бел.</t>
  </si>
  <si>
    <t>0542</t>
  </si>
  <si>
    <t>Бандаж лента универсальная цвет бел.черн.</t>
  </si>
  <si>
    <t>Бандаж универсальный лента, до и послеродовый цвет бел.черн.</t>
  </si>
  <si>
    <t>ПОСЛЕДОРОДОВЫЕ УТЯГИВАЮЩИЕ КОРСЕТЫ И ПОЯСА</t>
  </si>
  <si>
    <t>0746</t>
  </si>
  <si>
    <t>Бандаж широкая лента, после кесарева цвет бел.</t>
  </si>
  <si>
    <t>0341</t>
  </si>
  <si>
    <t>Бандаж трусиками п/родовый, цвет белый, черный, бежевый</t>
  </si>
  <si>
    <t>Бандаж послеродовый трусиками, утягивающий цвет бел.</t>
  </si>
  <si>
    <t>Бандаж широкая лента, после кесарева, эластичный цвет бел.черн.</t>
  </si>
  <si>
    <t>УНИВЕРСАЛЬНЫЕ И ВЫСОКИЕ ТРУСЫ</t>
  </si>
  <si>
    <t>Трусы кружево дородовые под живот цвет бел.черн.беж.</t>
  </si>
  <si>
    <t>Трусы на живот дородовые высокие цвет бел.черн.беж.</t>
  </si>
  <si>
    <t>Трусы кружево на живот цвет бел.черн.беж.</t>
  </si>
  <si>
    <t>Трусы-слипы под живот, кружево по бокам цвет белый</t>
  </si>
  <si>
    <t>Трусы стринги низкие кружево цвет бел.черн.</t>
  </si>
  <si>
    <t>Трусы стринги высокие цвет бел.черн.</t>
  </si>
  <si>
    <t>Трусы под живот дородовые цвет бел.черн.</t>
  </si>
  <si>
    <t>Трусы на живот дородовые высокие с поддержкой цвет бел.черн.</t>
  </si>
  <si>
    <t>Трусы на живот клинья цвет бел.черн.беж.</t>
  </si>
  <si>
    <t>Трусы стринги под живот цвет бел.черн.беж.</t>
  </si>
  <si>
    <t>БЕСШОВНОЕ: белье и бандажи</t>
  </si>
  <si>
    <t>Б-142</t>
  </si>
  <si>
    <t>Бесшовный бандаж дородовой (бел, черн.)</t>
  </si>
  <si>
    <t>Б-242</t>
  </si>
  <si>
    <t>Бесшовный бандаж последородовой</t>
  </si>
  <si>
    <t>Б-211</t>
  </si>
  <si>
    <t>Бесшовная майка послеродовая (бел, беж.)</t>
  </si>
  <si>
    <t>Б-011</t>
  </si>
  <si>
    <t>Бесшовные трусы высокие на живот (бел.) S-M-L-XL</t>
  </si>
  <si>
    <t>Б-023</t>
  </si>
  <si>
    <t>Бесшовные трусы дородовые (бел.) S-M-L-XL</t>
  </si>
  <si>
    <t>Б-021</t>
  </si>
  <si>
    <t>Бесшовные трусы-слипы под живот (бел.) S-M-L-XL</t>
  </si>
  <si>
    <t>Б-131</t>
  </si>
  <si>
    <t>Б-041</t>
  </si>
  <si>
    <t>Бесшовные трусы-стринги под живот (бел.) S-M-L-XL</t>
  </si>
  <si>
    <t>Б-141</t>
  </si>
  <si>
    <t>Б-031а</t>
  </si>
  <si>
    <t>Бесшовные трусы-шорты под живот (бел.) S-M-L-XL</t>
  </si>
  <si>
    <t>Б-132</t>
  </si>
  <si>
    <t>Бесшовный бюстгальтер дородовый (бел.)</t>
  </si>
  <si>
    <t>Б-111</t>
  </si>
  <si>
    <t>Майка бесшовная дородовая (бел, беж)</t>
  </si>
  <si>
    <t>Б-091</t>
  </si>
  <si>
    <t>Топ бесшовный (бел.) S-M-L-XL</t>
  </si>
  <si>
    <t>Б-221</t>
  </si>
  <si>
    <t>Топ бесшовный  послеродовый (бел, беж.) S-M-L-XL</t>
  </si>
  <si>
    <t>Б-222</t>
  </si>
  <si>
    <t>Топ бесшовный  послеродовый широкие лямки (бел.) S-M-L-XL</t>
  </si>
  <si>
    <t>Б-121</t>
  </si>
  <si>
    <t>Топ бесшовный (бел, беж) S-M-L-XL</t>
  </si>
  <si>
    <t>Б-122</t>
  </si>
  <si>
    <t>Топ бесшовный классический дородовой (бел.) S-M-L-XL</t>
  </si>
  <si>
    <t>Б-123</t>
  </si>
  <si>
    <t>Белье для будущих и кормящих мам «MEDELA»</t>
  </si>
  <si>
    <t>200.0784</t>
  </si>
  <si>
    <t>Бюстгальтер AVA для кормления (бел, беж, черн) S-M-L-XL</t>
  </si>
  <si>
    <t>200.0787</t>
  </si>
  <si>
    <t>Бюстгальтер BONITA для кормления (бел, беж, черн) S-M-L-XL</t>
  </si>
  <si>
    <t>200.0790</t>
  </si>
  <si>
    <t>Бюстгальтер CINDY с застежкой для кормления (бел, беж, черн) S-M-L-XL</t>
  </si>
  <si>
    <t>200.0820-30</t>
  </si>
  <si>
    <t>Пояс для будущих и родивших мам (бел, беж, черн) S-M-L-XL</t>
  </si>
  <si>
    <t>200.0831-42</t>
  </si>
  <si>
    <t>Пояс-трусы для будущих и родивших мам (бел, беж, черн) S-M-L-XL</t>
  </si>
  <si>
    <t>200.0843-54</t>
  </si>
  <si>
    <t>Трусы для будущих и родивших мам (бел, беж, черн) S-M-L-XL</t>
  </si>
  <si>
    <t>200.0855-62</t>
  </si>
  <si>
    <t>Майка-топ для будущих и кормящих мам (бел, серо-синий) S-M-L-XL</t>
  </si>
  <si>
    <t>Белье для будущих и кормящих мам «ANITA» – остатки</t>
  </si>
  <si>
    <t>Бандаж дородовый (шампань XL, L, черн. L)</t>
  </si>
  <si>
    <t>Трусики (бел. 42 и 44)</t>
  </si>
  <si>
    <t>Бюстгальтер для кормления (черн. 85В, 90В, бел. 90В, роз. 90В, 90С)</t>
  </si>
  <si>
    <t>Бюстгальтер дородовый (бел. 85С, 85D, 90D, 90B, черн. 80В, 90С, 90D)</t>
  </si>
  <si>
    <t>Белье для будущих и кормящих мам «RELAXSAN»</t>
  </si>
  <si>
    <t>Relaxan Бандаж для беременных с Х-Static</t>
  </si>
  <si>
    <t>Relaxan Бандаж дородовый</t>
  </si>
  <si>
    <t>Relaxan Бандаж послеродовый</t>
  </si>
  <si>
    <t>Relaxan Топ для кормления</t>
  </si>
  <si>
    <t>Трусы одноразовые</t>
  </si>
  <si>
    <t>ФЕСТ Трусы однораз. из эласт. сетки в роддом (упак. 5шт) р-р 84-116 универсальный</t>
  </si>
  <si>
    <t>Хартман MoliPants Comfort - Штанишки для фиксации прокладок (1 шт.) - L, M, XL</t>
  </si>
  <si>
    <t>Хартман MoliPants soft - удл. штанишки для фиксации прокладок (5 шт.) - S, M</t>
  </si>
  <si>
    <t>КОЛГОТКИ</t>
  </si>
  <si>
    <t>Колготки  шерсть на флисе, 300Ден, д/берем., черный</t>
  </si>
  <si>
    <t>Колготки теплые, хлопок, 250 ден, д/берем., черный</t>
  </si>
  <si>
    <t>Колготки "Элит" 20 Ден (Евромам), р-ры 2, 3, 4, 5, 6  телесный</t>
  </si>
  <si>
    <t>Колготки "Элит" 20 Ден (Евромам), р-ры 2, 3, 4, 5, 6 р-ры 2, 3, 4, 5, 6      черный</t>
  </si>
  <si>
    <t>Колготки "Элит" 40 Ден (Евромам), р-ры 2, 3, 4, 5, 6 р-ры 2, 3, 4, 5, 6      черный</t>
  </si>
  <si>
    <t>Колготки "Элит" 40 Ден (Евромам), р-ры 2, 3, 4, 5, 6 р-ры 2, 3, 4, 5, 6  телесный</t>
  </si>
  <si>
    <t>Колготки "Элит" 70 Ден (Евромам), р-ры 2, 3, 4, 5, 6 р-ры 2, 3, 4, 5, 6  загар</t>
  </si>
  <si>
    <t>Колготки "Элит" 70 Ден (Евромам), р-ры  2,3,4, 5, 6 р-ры   телесный</t>
  </si>
  <si>
    <t>Колготки "Элит" 70 Ден (Евромам), р-ры 2, 3, 4, 5, 6 р-ры 2, 3, 4, 5, 6      черный</t>
  </si>
  <si>
    <t>20ФЭ</t>
  </si>
  <si>
    <t>Колготки  "Филанка" 20 Ден (ЭРА), р-ры 5, 6 р-ры  5, 6        черный</t>
  </si>
  <si>
    <t>40ФЭ</t>
  </si>
  <si>
    <t>Колготки  "Филанка" 40 Ден (ЭРА), р-ры  5, 6 р-ры  5, 6        черный</t>
  </si>
  <si>
    <t>20КЭ</t>
  </si>
  <si>
    <t>Колготки  "Комфорт" 20 Ден (ЭРА), р-ры 4-5, телесный, черный</t>
  </si>
  <si>
    <t>40КЭ</t>
  </si>
  <si>
    <t>Колготки  "Комфорт" 40 Ден (ЭРА), р-ры 4-5,  телесный, черный</t>
  </si>
  <si>
    <t>40МЭ</t>
  </si>
  <si>
    <t xml:space="preserve">Колготки  "Микрофибра" 40 Ден (ЭРА), р-ры 4-5,  загар, черный     </t>
  </si>
  <si>
    <t>ТРАНСПАРЕНС</t>
  </si>
  <si>
    <t>Гольфы Мэри(Mery)</t>
  </si>
  <si>
    <t>Т20</t>
  </si>
  <si>
    <t>Колготки Transparents Per Due 20 den</t>
  </si>
  <si>
    <t>Т40</t>
  </si>
  <si>
    <t>Колготки Transparents Per Due 40 den</t>
  </si>
  <si>
    <t>Т60</t>
  </si>
  <si>
    <t>Колготки Transparents Per Due 60 den</t>
  </si>
  <si>
    <t>Т70</t>
  </si>
  <si>
    <t>Колготки Transparents Sophie Per Due 70 den</t>
  </si>
  <si>
    <t>RELAXSAN для профилактики варикоза  (р-ры 2,3,4,5)</t>
  </si>
  <si>
    <t>GRF70</t>
  </si>
  <si>
    <t>Relaxan Гольфы Fantasy Gambaletto 70 ден</t>
  </si>
  <si>
    <t>GR70</t>
  </si>
  <si>
    <t>Relaxan Гольфы Gambaletto 70 ден</t>
  </si>
  <si>
    <t>GR140</t>
  </si>
  <si>
    <t>Relaxan Гольфы Gambaletto 140 ден</t>
  </si>
  <si>
    <t>GR280</t>
  </si>
  <si>
    <t>Relaxan Гольфы Gambaletto 280 ден</t>
  </si>
  <si>
    <t>GRM140</t>
  </si>
  <si>
    <t>Relaxan Гольфы Multi (мультифибра) Gambaletto 140 ден</t>
  </si>
  <si>
    <t>GRNH70</t>
  </si>
  <si>
    <t>Relaxan Гольфы без пятки No-heel 70den</t>
  </si>
  <si>
    <t>KRMF70</t>
  </si>
  <si>
    <t>Relaxan Колготы д/б Fantasy Maternity 12-17mmHg, 70 ден</t>
  </si>
  <si>
    <t>KRM70</t>
  </si>
  <si>
    <t>Relaxan Колготы д/б Maternity 12-17mmHg, 70 ден</t>
  </si>
  <si>
    <t>KRM140</t>
  </si>
  <si>
    <t>Relaxan Колготы д/б Maternity 18-22mmHg, 140 ден</t>
  </si>
  <si>
    <t>KRMM70</t>
  </si>
  <si>
    <t>Relaxan Колготы д/б Microfibr Maternity 12-17mmHg, 70 ден</t>
  </si>
  <si>
    <t>М0370А</t>
  </si>
  <si>
    <r>
      <t xml:space="preserve">Relaxan Чулки на рез. с открытым носиком К1 </t>
    </r>
    <r>
      <rPr>
        <b/>
        <sz val="12"/>
        <rFont val="Arial"/>
        <family val="2"/>
      </rPr>
      <t>для родов</t>
    </r>
  </si>
  <si>
    <t>CRSU70</t>
  </si>
  <si>
    <t>Relaxan Чулки на резинке Stay-up, 70 den</t>
  </si>
  <si>
    <t>CRSU140</t>
  </si>
  <si>
    <t>Relaxan Чулки на резинке Stay-up, 140 den</t>
  </si>
  <si>
    <t>CRSU280</t>
  </si>
  <si>
    <t>Relaxan Чулки на резинке Stay-up, 280 den</t>
  </si>
  <si>
    <t>ХАРТМАН</t>
  </si>
  <si>
    <t>SK</t>
  </si>
  <si>
    <r>
      <t xml:space="preserve">Чулки CAMBREN </t>
    </r>
    <r>
      <rPr>
        <b/>
        <sz val="12"/>
        <rFont val="Arial"/>
        <family val="2"/>
      </rPr>
      <t>для родов</t>
    </r>
    <r>
      <rPr>
        <sz val="12"/>
        <rFont val="Arial"/>
        <family val="2"/>
      </rPr>
      <t>, 2шт, мал</t>
    </r>
  </si>
  <si>
    <t>SM</t>
  </si>
  <si>
    <r>
      <t xml:space="preserve">Чулки CAMBREN </t>
    </r>
    <r>
      <rPr>
        <b/>
        <sz val="12"/>
        <rFont val="Arial"/>
        <family val="2"/>
      </rPr>
      <t>для родов</t>
    </r>
    <r>
      <rPr>
        <sz val="12"/>
        <rFont val="Arial"/>
        <family val="2"/>
      </rPr>
      <t>, 2шт, средн</t>
    </r>
  </si>
  <si>
    <t>SG</t>
  </si>
  <si>
    <r>
      <t xml:space="preserve">Чулки CAMBREN </t>
    </r>
    <r>
      <rPr>
        <b/>
        <sz val="12"/>
        <rFont val="Arial"/>
        <family val="2"/>
      </rPr>
      <t>для родов</t>
    </r>
    <r>
      <rPr>
        <sz val="12"/>
        <rFont val="Arial"/>
        <family val="2"/>
      </rPr>
      <t>, 2шт, большие</t>
    </r>
  </si>
  <si>
    <t>Продукция «НАША МАМА» для мам</t>
  </si>
  <si>
    <t>0271-1</t>
  </si>
  <si>
    <t>Бальзам Mama Comfort для ослабленных волос 250 мл</t>
  </si>
  <si>
    <t>0230-1</t>
  </si>
  <si>
    <t>Бальзам-гель от растяжек Mama Comfort 175 мл</t>
  </si>
  <si>
    <t>0210-1</t>
  </si>
  <si>
    <t>Гель для груди Mama Comfort 100 мл</t>
  </si>
  <si>
    <t>0250-1</t>
  </si>
  <si>
    <t>Гель для душа Mama Comfort 300 мл</t>
  </si>
  <si>
    <t>0190-1</t>
  </si>
  <si>
    <t>Жидкое интимное мыло Mama Comfort 250 мл</t>
  </si>
  <si>
    <t>0291-1</t>
  </si>
  <si>
    <t>Крем для рук и ногтей Mama Comfort 100 мл</t>
  </si>
  <si>
    <t>0205-1</t>
  </si>
  <si>
    <t xml:space="preserve">Крем для сосков, Mama Comfort 30 мл </t>
  </si>
  <si>
    <t>0220-1</t>
  </si>
  <si>
    <t>Крем для тела Mama Comfort 100 мл</t>
  </si>
  <si>
    <t>0241-1</t>
  </si>
  <si>
    <t>Крем-бальзам от отеков ног, Mama Comfort 175 мл</t>
  </si>
  <si>
    <t>0525-1</t>
  </si>
  <si>
    <t>Легкое масло-спрей д/чувств. кожи, 250мл.</t>
  </si>
  <si>
    <t>0105-1</t>
  </si>
  <si>
    <t>Масло косметическое Mama Comfort 50 мл</t>
  </si>
  <si>
    <t>0420-1</t>
  </si>
  <si>
    <t>Молочко увлажняющее для тела</t>
  </si>
  <si>
    <t>0330-1</t>
  </si>
  <si>
    <t xml:space="preserve">Прокладки на грудь для кормящих матерей (30 штук) </t>
  </si>
  <si>
    <t>0332-1</t>
  </si>
  <si>
    <t>Прокладки на грудь для кормящих матерей Де Люкс 20 шт.</t>
  </si>
  <si>
    <t>0340-1</t>
  </si>
  <si>
    <t>Салфетки для подготовки груди, Mama Comfort 20 шт.</t>
  </si>
  <si>
    <t>0131</t>
  </si>
  <si>
    <t>Специальный крем от пигментных пятен</t>
  </si>
  <si>
    <t>0261-1</t>
  </si>
  <si>
    <t>Укрепляющий шампунь от выпадения и ломкости волос</t>
  </si>
  <si>
    <t>9004-1</t>
  </si>
  <si>
    <t>Фитокомплекс (набор кремов в наборе дешевле)</t>
  </si>
  <si>
    <t>Продукция «НАША МАМА» для детей</t>
  </si>
  <si>
    <t xml:space="preserve">Гель для купания KIDS </t>
  </si>
  <si>
    <t xml:space="preserve">Аэрированная пенка для умывания с успок.эффект. ,"Activeterapia"                                                                                                                         </t>
  </si>
  <si>
    <t>Детская защитная эмульсия от комаров (спрэй) 120 г</t>
  </si>
  <si>
    <t>Детская пена для ванны 300 мл (для чувст. кожи)</t>
  </si>
  <si>
    <t>Детская пена для ванны 500 мл (для чувст. кожи)</t>
  </si>
  <si>
    <t>Детская присыпка 100 гр.</t>
  </si>
  <si>
    <t>Детские влажные салфетки (для чувст. кожи) 100 шт.</t>
  </si>
  <si>
    <t>Детские влажные салфетки 100 шт.</t>
  </si>
  <si>
    <t>Детские влажные салфетки для чувствительной кожи 30 шт.</t>
  </si>
  <si>
    <t>Детские влажные салфетки для чувствительной кожи 70 шт.</t>
  </si>
  <si>
    <t>Детский крем для прогулок 100 мл NEW</t>
  </si>
  <si>
    <t>Детский крем косметический, 100 мл NEW</t>
  </si>
  <si>
    <t>Детский крем под подгузник 125 мл NEW</t>
  </si>
  <si>
    <t>10500-1</t>
  </si>
  <si>
    <t>Детский мыльный порошок 1000 г.</t>
  </si>
  <si>
    <t>Детский солнцезащитный крем 100мл</t>
  </si>
  <si>
    <t>Детский специальный крем 100 мл (для чувст. кожи) NEW</t>
  </si>
  <si>
    <t>Детский шампунь 150 мл</t>
  </si>
  <si>
    <t>Детский шампунь 150 мл (для чувст. кожи)</t>
  </si>
  <si>
    <t>Детский шампунь 300 мл</t>
  </si>
  <si>
    <t>2130А</t>
  </si>
  <si>
    <t>Детский шампунь 300 мл (для чувст. кожи) (кор.10)</t>
  </si>
  <si>
    <t xml:space="preserve">Детский шампунь KIDS </t>
  </si>
  <si>
    <t>Детское жидкое антимикробное мыло 250 мл для чувств. кожи</t>
  </si>
  <si>
    <t>Детское косметическое молочко, для чувств кожи, 150 мл</t>
  </si>
  <si>
    <t>Детское масло для ухода и массажа 125 мл NEW</t>
  </si>
  <si>
    <t>0040</t>
  </si>
  <si>
    <t>Детское мыло Календула с Ромашкой, 100 гр.</t>
  </si>
  <si>
    <t>0042</t>
  </si>
  <si>
    <t>Детское мыло Ромашка с Чередой для чувств кожи, 100 гр.</t>
  </si>
  <si>
    <t>Детское очистительное масло 125 мл NEW</t>
  </si>
  <si>
    <t>Крем-бальзам для лица и тела "Стопдиатез", 100 мл</t>
  </si>
  <si>
    <t xml:space="preserve">Крем-гель для купания мягк.действия,"Activeterapia" "Стопдиатез"    </t>
  </si>
  <si>
    <t xml:space="preserve">Масляный гель пов. акт.для головы"Activeterapia" Стопдиатез                                                                                                                              </t>
  </si>
  <si>
    <t xml:space="preserve">Помада гигиеническая                                                                                                                                                                    </t>
  </si>
  <si>
    <t xml:space="preserve">Шампунь мяг. дейст. для разд. кожи "Activeterapia" Стопдиатез      </t>
  </si>
  <si>
    <t xml:space="preserve">Эмульсия для тела мяг. дейст. Activeterapia "Стопдиатез"                 </t>
  </si>
  <si>
    <t>Продукция «AVENT» для детей</t>
  </si>
  <si>
    <t>Бутылочка для кормления 125 мл (2 шт) PP NEW</t>
  </si>
  <si>
    <t>Бутылочка для кормления 125 мл (3 шт) PP NEW</t>
  </si>
  <si>
    <t>Бутылочка для кормления 125 мл PP NEW</t>
  </si>
  <si>
    <t>Бутылочка для кормления 260 мл (2 шт) BPA-Free</t>
  </si>
  <si>
    <t>Бутылочка для кормления 260 мл (2 шт) PP NEW</t>
  </si>
  <si>
    <t>Бутылочка для кормления 260 мл (3 шт) PP NEW</t>
  </si>
  <si>
    <t>Бутылочка для кормления 260 мл PP NEW</t>
  </si>
  <si>
    <t>Бутылочка для кормления 330 мл PP NEW</t>
  </si>
  <si>
    <t>Волшебная чашка "Super Sport" 340 мл, от 18 мес.</t>
  </si>
  <si>
    <t>Волшебная чашка 200 мл, от 6 мес.</t>
  </si>
  <si>
    <t>Волшебная чашка с ручками 200 мл, от 6 мес.</t>
  </si>
  <si>
    <t>Волшебная чашка с ручками 260 мл, от 12 мес.</t>
  </si>
  <si>
    <t>Волшебная чашка с ручками 260 мл, от 12 мес. (2 шт)</t>
  </si>
  <si>
    <t>Жидкий тальк для младенцев, 125мл</t>
  </si>
  <si>
    <t>Корректор соска"Ниплетт" (1  шт)</t>
  </si>
  <si>
    <t>Крем-бальзам для детской попки, 125мл</t>
  </si>
  <si>
    <t>Ложка детская (2 шт)</t>
  </si>
  <si>
    <t>Набор д/новорожденных (2х125, 2х260, пустышка, щетка) PP NEW</t>
  </si>
  <si>
    <t>Набор косметики для младенцев</t>
  </si>
  <si>
    <t>Пустышка  "Животный мир" силикон от 0 мес. (2 шт)</t>
  </si>
  <si>
    <t>Пустышка "Животный мир" силикон от 3 мес. (2 шт)(2шт)</t>
  </si>
  <si>
    <t>Пустышка "Животный мир" силикон от 6 мес. (2 шт) (2шт)</t>
  </si>
  <si>
    <t>Пустышка "Мишки" силикон от 0 мес. (2 шт)</t>
  </si>
  <si>
    <t>Пустышка "Мишки" силикон от 3 мес (2шт)</t>
  </si>
  <si>
    <t>Пустышка "Мишки" силикон от 6 мес (2шт)</t>
  </si>
  <si>
    <t>Пустышка ночная силиконовая от 0 мес (2шт)</t>
  </si>
  <si>
    <t>Пустышка ночная силиконовая от 3 мес (2шт)</t>
  </si>
  <si>
    <t>Пустышка ночная силиконовая от 6 мес (2шт)</t>
  </si>
  <si>
    <t>Пустышка силиконовая FF Design 0-6 мес (2шт)</t>
  </si>
  <si>
    <t>Пустышка силиконовая FF Design 6-18 мес(2шт)</t>
  </si>
  <si>
    <t>Пустышка силиконовая FREE FLOW, 0-6 мес (1шт)</t>
  </si>
  <si>
    <t>Пустышка силиконовая FREE FLOW, 0-6 мес (2шт)</t>
  </si>
  <si>
    <t>Пустышка силиконовая FREE FLOW, 6-18 мес (2шт)</t>
  </si>
  <si>
    <t>Пустышка силиконовая Классика от 0 мес (2шт)</t>
  </si>
  <si>
    <t>Пустышка силиконовая Классика от 3 мес (2шт)</t>
  </si>
  <si>
    <t>Пустышка силиконовая Классика от 6 мес (2шт)</t>
  </si>
  <si>
    <t>Соска для новорожденного (2шт)</t>
  </si>
  <si>
    <t>Соска, переменный поток (2 шт) от 0 мес</t>
  </si>
  <si>
    <t>Соска, поток быстрый (2 шт) от 0 мес</t>
  </si>
  <si>
    <t>Соска, поток медленный (2 шт)</t>
  </si>
  <si>
    <t>Соска, поток средний (2 шт)</t>
  </si>
  <si>
    <t>Увлажняющий лосьон для младенцев, 200мл</t>
  </si>
  <si>
    <t>Продукция «AVENT» для мам</t>
  </si>
  <si>
    <t>Вкладыши для кормящих, многоразовые 6 шт</t>
  </si>
  <si>
    <t>Вкладыши для кормящих, одноразовые 24 шт</t>
  </si>
  <si>
    <t>Дорожная сумка (термофутляр, коврик, пакет)</t>
  </si>
  <si>
    <t>Защитная накладка на сосок, стандартная (2 шт)</t>
  </si>
  <si>
    <t>Крем для профилактики и коррекции растяжек, 200 мл</t>
  </si>
  <si>
    <t>Крем для сосков, 30 мл</t>
  </si>
  <si>
    <t>Крем для тела(волшебный), 125мл</t>
  </si>
  <si>
    <t xml:space="preserve">86840-- </t>
  </si>
  <si>
    <t>Молокоотсос ручной BPA-Free</t>
  </si>
  <si>
    <t>Молокоотсос ручной NEW</t>
  </si>
  <si>
    <t>Молокоотсос ручной с системой хранения VIA BPA-Free</t>
  </si>
  <si>
    <t>Молокоотсос ручной с системой хранения VIA NEW</t>
  </si>
  <si>
    <t>Молокоотсос электронный NEW</t>
  </si>
  <si>
    <t>Набор VIA Гурман для заморозки молока</t>
  </si>
  <si>
    <t>Набор контейнеров VIA для заморозки молока</t>
  </si>
  <si>
    <t>Накладка для сбора молока</t>
  </si>
  <si>
    <t>Накладка на сосок-малая (2 шт)</t>
  </si>
  <si>
    <t>Расслабляющий гель д\ванны и д\душа Авент, 400 мл</t>
  </si>
  <si>
    <t>Рюкзак молодой мамы, синий</t>
  </si>
  <si>
    <t>Стерилизатор для СВЧ-печи «Express II» без наполнения</t>
  </si>
  <si>
    <t>Сумка "Compact Bag",цвет синий</t>
  </si>
  <si>
    <t>Сумка молодой мамы "Urban",цвет черный</t>
  </si>
  <si>
    <t>Термосумка, красный</t>
  </si>
  <si>
    <t>Термосумка, черный</t>
  </si>
  <si>
    <t>Увлажняющее масло, 125мл</t>
  </si>
  <si>
    <t>Устройство радиосигнальное (радионяня) SCD-510</t>
  </si>
  <si>
    <t>Устройство радиосигнальное (радионяня) SCD-520</t>
  </si>
  <si>
    <t>Устройство радиосигнальное (радионяня) SCD-530</t>
  </si>
  <si>
    <t>Щетка (ершик) для мытья бутылочек и сосок</t>
  </si>
  <si>
    <t>Продукция «CHICCO»</t>
  </si>
  <si>
    <t>Аспиратор для носа</t>
  </si>
  <si>
    <t>71170.05</t>
  </si>
  <si>
    <t>Бутылочка пластик 120 мл 0+</t>
  </si>
  <si>
    <t>68065.08</t>
  </si>
  <si>
    <t>Бутылочка пластик 150 мл от 0 мес, лат.</t>
  </si>
  <si>
    <t>00012.35</t>
  </si>
  <si>
    <t>Бутылочка пластик 150 мл, 4мес,блист,сил</t>
  </si>
  <si>
    <t>Бутылочка пластик 250 мл, Гантеля</t>
  </si>
  <si>
    <t>Бутылочка пластик 250 мл, сил. блист.</t>
  </si>
  <si>
    <t>71171.05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</si>
</sst>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1"/>
      <color indexed="44"/>
      <name val="Calibri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9"/>
      <name val="Cambria"/>
      <family val="2"/>
    </font>
    <font>
      <sz val="11"/>
      <color indexed="27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44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23"/>
      <name val="Arial Cyr"/>
      <family val="2"/>
    </font>
    <font>
      <sz val="12"/>
      <color indexed="9"/>
      <name val="Arial Cyr"/>
      <family val="2"/>
    </font>
    <font>
      <b/>
      <sz val="14"/>
      <color indexed="60"/>
      <name val="Arial Cyr"/>
      <family val="2"/>
    </font>
    <font>
      <sz val="12"/>
      <color indexed="23"/>
      <name val="Arial Cyr"/>
      <family val="2"/>
    </font>
    <font>
      <b/>
      <sz val="12"/>
      <color indexed="9"/>
      <name val="Arial Cyr"/>
      <family val="2"/>
    </font>
    <font>
      <b/>
      <sz val="14"/>
      <name val="Arial Cyr"/>
      <family val="2"/>
    </font>
    <font>
      <b/>
      <sz val="14"/>
      <color indexed="14"/>
      <name val="Arial Cyr"/>
      <family val="2"/>
    </font>
    <font>
      <b/>
      <sz val="12"/>
      <color indexed="20"/>
      <name val="Arial Cyr"/>
      <family val="2"/>
    </font>
    <font>
      <b/>
      <sz val="12"/>
      <color indexed="20"/>
      <name val="Arial"/>
      <family val="2"/>
    </font>
    <font>
      <b/>
      <sz val="14"/>
      <color indexed="12"/>
      <name val="Arial Cyr"/>
      <family val="2"/>
    </font>
    <font>
      <b/>
      <sz val="12"/>
      <color indexed="18"/>
      <name val="Arial Cyr"/>
      <family val="2"/>
    </font>
    <font>
      <sz val="12"/>
      <color indexed="23"/>
      <name val="Arial"/>
      <family val="2"/>
    </font>
    <font>
      <b/>
      <sz val="12"/>
      <color indexed="44"/>
      <name val="Arial Cyr"/>
      <family val="2"/>
    </font>
    <font>
      <sz val="12"/>
      <color indexed="44"/>
      <name val="Arial Cyr"/>
      <family val="2"/>
    </font>
    <font>
      <b/>
      <sz val="14"/>
      <color indexed="10"/>
      <name val="Arial Cyr"/>
      <family val="2"/>
    </font>
    <font>
      <b/>
      <sz val="10"/>
      <name val="Arial Cyr"/>
      <family val="2"/>
    </font>
    <font>
      <b/>
      <sz val="14"/>
      <color indexed="57"/>
      <name val="Arial Cyr"/>
      <family val="2"/>
    </font>
    <font>
      <sz val="10"/>
      <color indexed="23"/>
      <name val="Arial Cyr"/>
      <family val="2"/>
    </font>
    <font>
      <b/>
      <sz val="12"/>
      <color indexed="18"/>
      <name val="Arial"/>
      <family val="2"/>
    </font>
    <font>
      <b/>
      <sz val="12"/>
      <color indexed="62"/>
      <name val="Arial Cyr"/>
      <family val="2"/>
    </font>
    <font>
      <b/>
      <sz val="14"/>
      <color indexed="16"/>
      <name val="Arial Cyr"/>
      <family val="2"/>
    </font>
    <font>
      <b/>
      <sz val="14"/>
      <color indexed="17"/>
      <name val="Arial Cyr"/>
      <family val="2"/>
    </font>
    <font>
      <sz val="12"/>
      <color indexed="8"/>
      <name val="Tahoma"/>
      <family val="2"/>
    </font>
    <font>
      <b/>
      <sz val="14"/>
      <color indexed="18"/>
      <name val="Arial Cyr"/>
      <family val="2"/>
    </font>
    <font>
      <b/>
      <sz val="14"/>
      <color indexed="62"/>
      <name val="Arial Cyr"/>
      <family val="2"/>
    </font>
    <font>
      <b/>
      <sz val="14"/>
      <color indexed="21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1"/>
      <color indexed="16"/>
      <name val="Arial Cyr"/>
      <family val="2"/>
    </font>
    <font>
      <sz val="14"/>
      <color indexed="60"/>
      <name val="Arial Cyr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9"/>
      <name val="Arial Cyr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9"/>
      </top>
      <bottom style="double">
        <color indexed="59"/>
      </bottom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4" fillId="7" borderId="1" applyNumberFormat="0" applyAlignment="0" applyProtection="0"/>
    <xf numFmtId="0" fontId="5" fillId="19" borderId="2" applyNumberFormat="0" applyAlignment="0" applyProtection="0"/>
    <xf numFmtId="0" fontId="6" fillId="1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0" borderId="7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4" fillId="0" borderId="0">
      <alignment horizontal="left"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2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1" fontId="20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/>
    </xf>
    <xf numFmtId="1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23" borderId="0" xfId="0" applyFont="1" applyFill="1" applyAlignment="1">
      <alignment vertical="center"/>
    </xf>
    <xf numFmtId="0" fontId="20" fillId="0" borderId="0" xfId="0" applyFont="1" applyBorder="1" applyAlignment="1">
      <alignment vertical="center"/>
    </xf>
    <xf numFmtId="1" fontId="0" fillId="0" borderId="0" xfId="0" applyNumberFormat="1" applyAlignment="1">
      <alignment horizontal="left"/>
    </xf>
    <xf numFmtId="1" fontId="20" fillId="0" borderId="0" xfId="0" applyNumberFormat="1" applyFont="1" applyAlignment="1">
      <alignment horizontal="left" vertical="center"/>
    </xf>
    <xf numFmtId="1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1" fontId="22" fillId="0" borderId="0" xfId="0" applyNumberFormat="1" applyFont="1" applyAlignment="1">
      <alignment horizontal="righ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" fontId="22" fillId="0" borderId="0" xfId="0" applyNumberFormat="1" applyFont="1" applyFill="1" applyAlignment="1">
      <alignment vertical="center"/>
    </xf>
    <xf numFmtId="1" fontId="23" fillId="0" borderId="0" xfId="0" applyNumberFormat="1" applyFont="1" applyFill="1" applyAlignment="1">
      <alignment horizontal="right" vertical="center"/>
    </xf>
    <xf numFmtId="0" fontId="22" fillId="24" borderId="12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left"/>
    </xf>
    <xf numFmtId="1" fontId="25" fillId="25" borderId="14" xfId="0" applyNumberFormat="1" applyFont="1" applyFill="1" applyBorder="1" applyAlignment="1">
      <alignment horizontal="center" vertical="center"/>
    </xf>
    <xf numFmtId="1" fontId="25" fillId="25" borderId="13" xfId="0" applyNumberFormat="1" applyFont="1" applyFill="1" applyBorder="1" applyAlignment="1">
      <alignment horizontal="center" vertical="center"/>
    </xf>
    <xf numFmtId="1" fontId="25" fillId="25" borderId="12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49" fontId="22" fillId="2" borderId="11" xfId="0" applyNumberFormat="1" applyFont="1" applyFill="1" applyBorder="1" applyAlignment="1">
      <alignment horizontal="left"/>
    </xf>
    <xf numFmtId="0" fontId="22" fillId="0" borderId="11" xfId="0" applyFont="1" applyBorder="1" applyAlignment="1">
      <alignment horizontal="left"/>
    </xf>
    <xf numFmtId="1" fontId="22" fillId="0" borderId="11" xfId="0" applyNumberFormat="1" applyFont="1" applyFill="1" applyBorder="1" applyAlignment="1">
      <alignment horizontal="right"/>
    </xf>
    <xf numFmtId="1" fontId="22" fillId="0" borderId="11" xfId="0" applyNumberFormat="1" applyFont="1" applyBorder="1" applyAlignment="1">
      <alignment horizontal="right"/>
    </xf>
    <xf numFmtId="1" fontId="22" fillId="0" borderId="11" xfId="0" applyNumberFormat="1" applyFont="1" applyBorder="1" applyAlignment="1">
      <alignment/>
    </xf>
    <xf numFmtId="49" fontId="22" fillId="2" borderId="10" xfId="0" applyNumberFormat="1" applyFont="1" applyFill="1" applyBorder="1" applyAlignment="1">
      <alignment horizontal="left"/>
    </xf>
    <xf numFmtId="0" fontId="22" fillId="0" borderId="10" xfId="0" applyFont="1" applyBorder="1" applyAlignment="1">
      <alignment horizontal="left"/>
    </xf>
    <xf numFmtId="1" fontId="22" fillId="0" borderId="10" xfId="0" applyNumberFormat="1" applyFont="1" applyFill="1" applyBorder="1" applyAlignment="1">
      <alignment horizontal="right"/>
    </xf>
    <xf numFmtId="49" fontId="22" fillId="15" borderId="11" xfId="0" applyNumberFormat="1" applyFont="1" applyFill="1" applyBorder="1" applyAlignment="1">
      <alignment horizontal="left"/>
    </xf>
    <xf numFmtId="0" fontId="20" fillId="26" borderId="10" xfId="0" applyFont="1" applyFill="1" applyBorder="1" applyAlignment="1">
      <alignment horizontal="left" vertical="center"/>
    </xf>
    <xf numFmtId="49" fontId="22" fillId="27" borderId="11" xfId="0" applyNumberFormat="1" applyFont="1" applyFill="1" applyBorder="1" applyAlignment="1">
      <alignment horizontal="left"/>
    </xf>
    <xf numFmtId="49" fontId="22" fillId="27" borderId="10" xfId="0" applyNumberFormat="1" applyFont="1" applyFill="1" applyBorder="1" applyAlignment="1">
      <alignment horizontal="left"/>
    </xf>
    <xf numFmtId="49" fontId="22" fillId="27" borderId="12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1" fontId="22" fillId="0" borderId="12" xfId="0" applyNumberFormat="1" applyFont="1" applyFill="1" applyBorder="1" applyAlignment="1">
      <alignment horizontal="right"/>
    </xf>
    <xf numFmtId="1" fontId="22" fillId="0" borderId="14" xfId="0" applyNumberFormat="1" applyFont="1" applyBorder="1" applyAlignment="1">
      <alignment horizontal="right"/>
    </xf>
    <xf numFmtId="1" fontId="22" fillId="0" borderId="14" xfId="0" applyNumberFormat="1" applyFont="1" applyBorder="1" applyAlignment="1">
      <alignment/>
    </xf>
    <xf numFmtId="1" fontId="22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/>
    </xf>
    <xf numFmtId="1" fontId="20" fillId="0" borderId="0" xfId="0" applyNumberFormat="1" applyFont="1" applyBorder="1" applyAlignment="1">
      <alignment horizontal="left" vertical="center"/>
    </xf>
    <xf numFmtId="0" fontId="27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3" fillId="28" borderId="10" xfId="0" applyFont="1" applyFill="1" applyBorder="1" applyAlignment="1">
      <alignment horizontal="left" vertical="center"/>
    </xf>
    <xf numFmtId="1" fontId="23" fillId="0" borderId="10" xfId="0" applyNumberFormat="1" applyFont="1" applyFill="1" applyBorder="1" applyAlignment="1">
      <alignment horizontal="right" vertical="center"/>
    </xf>
    <xf numFmtId="14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7" fillId="23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21" fillId="6" borderId="1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49" fontId="21" fillId="6" borderId="10" xfId="0" applyNumberFormat="1" applyFont="1" applyFill="1" applyBorder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23" fillId="6" borderId="10" xfId="0" applyFont="1" applyFill="1" applyBorder="1" applyAlignment="1">
      <alignment horizontal="left" vertical="center"/>
    </xf>
    <xf numFmtId="0" fontId="39" fillId="9" borderId="10" xfId="0" applyFont="1" applyFill="1" applyBorder="1" applyAlignment="1">
      <alignment horizontal="left" vertical="center"/>
    </xf>
    <xf numFmtId="1" fontId="21" fillId="0" borderId="10" xfId="0" applyNumberFormat="1" applyFont="1" applyFill="1" applyBorder="1" applyAlignment="1">
      <alignment horizontal="right" vertical="center"/>
    </xf>
    <xf numFmtId="0" fontId="23" fillId="29" borderId="10" xfId="0" applyFont="1" applyFill="1" applyBorder="1" applyAlignment="1">
      <alignment horizontal="left" vertical="center"/>
    </xf>
    <xf numFmtId="0" fontId="21" fillId="22" borderId="10" xfId="0" applyFont="1" applyFill="1" applyBorder="1" applyAlignment="1">
      <alignment horizontal="left" vertical="center"/>
    </xf>
    <xf numFmtId="0" fontId="23" fillId="26" borderId="10" xfId="0" applyFont="1" applyFill="1" applyBorder="1" applyAlignment="1">
      <alignment horizontal="left" vertical="center"/>
    </xf>
    <xf numFmtId="1" fontId="23" fillId="0" borderId="10" xfId="0" applyNumberFormat="1" applyFont="1" applyFill="1" applyBorder="1" applyAlignment="1">
      <alignment horizontal="right" vertical="center" wrapText="1"/>
    </xf>
    <xf numFmtId="0" fontId="41" fillId="0" borderId="0" xfId="0" applyFont="1" applyBorder="1" applyAlignment="1">
      <alignment horizontal="right"/>
    </xf>
    <xf numFmtId="0" fontId="42" fillId="26" borderId="10" xfId="0" applyFont="1" applyFill="1" applyBorder="1" applyAlignment="1">
      <alignment vertical="center"/>
    </xf>
    <xf numFmtId="1" fontId="23" fillId="26" borderId="10" xfId="0" applyNumberFormat="1" applyFont="1" applyFill="1" applyBorder="1" applyAlignment="1">
      <alignment horizontal="right" vertical="center"/>
    </xf>
    <xf numFmtId="1" fontId="23" fillId="26" borderId="10" xfId="0" applyNumberFormat="1" applyFont="1" applyFill="1" applyBorder="1" applyAlignment="1">
      <alignment horizontal="right" vertical="center" wrapText="1"/>
    </xf>
    <xf numFmtId="0" fontId="22" fillId="26" borderId="10" xfId="0" applyFont="1" applyFill="1" applyBorder="1" applyAlignment="1">
      <alignment horizontal="left" vertical="center"/>
    </xf>
    <xf numFmtId="0" fontId="34" fillId="26" borderId="10" xfId="0" applyFont="1" applyFill="1" applyBorder="1" applyAlignment="1">
      <alignment vertical="center" wrapText="1"/>
    </xf>
    <xf numFmtId="1" fontId="43" fillId="26" borderId="10" xfId="0" applyNumberFormat="1" applyFont="1" applyFill="1" applyBorder="1" applyAlignment="1">
      <alignment horizontal="right" vertical="center" wrapText="1"/>
    </xf>
    <xf numFmtId="1" fontId="23" fillId="0" borderId="10" xfId="0" applyNumberFormat="1" applyFont="1" applyBorder="1" applyAlignment="1">
      <alignment horizontal="right" vertical="center"/>
    </xf>
    <xf numFmtId="1" fontId="34" fillId="26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3" fillId="24" borderId="12" xfId="0" applyFont="1" applyFill="1" applyBorder="1" applyAlignment="1">
      <alignment horizontal="left"/>
    </xf>
    <xf numFmtId="0" fontId="25" fillId="25" borderId="14" xfId="0" applyFont="1" applyFill="1" applyBorder="1" applyAlignment="1">
      <alignment horizontal="center" vertical="center"/>
    </xf>
    <xf numFmtId="0" fontId="25" fillId="25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22" fillId="2" borderId="12" xfId="0" applyNumberFormat="1" applyFont="1" applyFill="1" applyBorder="1" applyAlignment="1">
      <alignment horizontal="left"/>
    </xf>
    <xf numFmtId="1" fontId="22" fillId="0" borderId="12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29" borderId="11" xfId="0" applyFont="1" applyFill="1" applyBorder="1" applyAlignment="1">
      <alignment horizontal="left"/>
    </xf>
    <xf numFmtId="0" fontId="20" fillId="23" borderId="11" xfId="52" applyFont="1" applyFill="1" applyBorder="1" applyAlignment="1">
      <alignment vertical="top" wrapText="1"/>
      <protection/>
    </xf>
    <xf numFmtId="1" fontId="20" fillId="23" borderId="11" xfId="52" applyNumberFormat="1" applyFont="1" applyFill="1" applyBorder="1" applyAlignment="1">
      <alignment horizontal="right" vertical="top" wrapText="1"/>
      <protection/>
    </xf>
    <xf numFmtId="0" fontId="22" fillId="29" borderId="10" xfId="0" applyFont="1" applyFill="1" applyBorder="1" applyAlignment="1">
      <alignment horizontal="left"/>
    </xf>
    <xf numFmtId="0" fontId="20" fillId="23" borderId="10" xfId="52" applyFont="1" applyFill="1" applyBorder="1" applyAlignment="1">
      <alignment vertical="top" wrapText="1"/>
      <protection/>
    </xf>
    <xf numFmtId="1" fontId="20" fillId="23" borderId="10" xfId="52" applyNumberFormat="1" applyFont="1" applyFill="1" applyBorder="1" applyAlignment="1">
      <alignment horizontal="right" vertical="top" wrapText="1"/>
      <protection/>
    </xf>
    <xf numFmtId="0" fontId="22" fillId="26" borderId="10" xfId="0" applyFont="1" applyFill="1" applyBorder="1" applyAlignment="1">
      <alignment horizontal="left"/>
    </xf>
    <xf numFmtId="49" fontId="22" fillId="22" borderId="10" xfId="0" applyNumberFormat="1" applyFont="1" applyFill="1" applyBorder="1" applyAlignment="1">
      <alignment horizontal="left"/>
    </xf>
    <xf numFmtId="0" fontId="22" fillId="15" borderId="10" xfId="0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3" fontId="22" fillId="2" borderId="10" xfId="0" applyNumberFormat="1" applyFont="1" applyFill="1" applyBorder="1" applyAlignment="1">
      <alignment horizontal="left"/>
    </xf>
    <xf numFmtId="0" fontId="22" fillId="0" borderId="10" xfId="0" applyFont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2" borderId="10" xfId="0" applyFont="1" applyFill="1" applyBorder="1" applyAlignment="1">
      <alignment horizontal="left"/>
    </xf>
    <xf numFmtId="0" fontId="22" fillId="30" borderId="10" xfId="0" applyFont="1" applyFill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52" fillId="22" borderId="16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1" xfId="0" applyFont="1" applyBorder="1" applyAlignment="1">
      <alignment vertical="center"/>
    </xf>
    <xf numFmtId="3" fontId="22" fillId="0" borderId="11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0" fontId="22" fillId="2" borderId="1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24" borderId="12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center" vertical="center"/>
    </xf>
    <xf numFmtId="1" fontId="28" fillId="25" borderId="12" xfId="0" applyNumberFormat="1" applyFont="1" applyFill="1" applyBorder="1" applyAlignment="1">
      <alignment horizontal="right" vertical="center"/>
    </xf>
    <xf numFmtId="0" fontId="23" fillId="28" borderId="11" xfId="0" applyFont="1" applyFill="1" applyBorder="1" applyAlignment="1">
      <alignment horizontal="left" vertical="center"/>
    </xf>
    <xf numFmtId="1" fontId="23" fillId="0" borderId="11" xfId="0" applyNumberFormat="1" applyFont="1" applyFill="1" applyBorder="1" applyAlignment="1">
      <alignment horizontal="right" vertical="center"/>
    </xf>
    <xf numFmtId="0" fontId="22" fillId="0" borderId="17" xfId="0" applyFont="1" applyBorder="1" applyAlignment="1">
      <alignment horizontal="left"/>
    </xf>
    <xf numFmtId="1" fontId="22" fillId="0" borderId="17" xfId="0" applyNumberFormat="1" applyFont="1" applyFill="1" applyBorder="1" applyAlignment="1">
      <alignment horizontal="right"/>
    </xf>
    <xf numFmtId="1" fontId="22" fillId="0" borderId="17" xfId="0" applyNumberFormat="1" applyFont="1" applyBorder="1" applyAlignment="1">
      <alignment horizontal="right"/>
    </xf>
    <xf numFmtId="1" fontId="22" fillId="0" borderId="17" xfId="0" applyNumberFormat="1" applyFont="1" applyBorder="1" applyAlignment="1">
      <alignment/>
    </xf>
    <xf numFmtId="49" fontId="22" fillId="31" borderId="11" xfId="0" applyNumberFormat="1" applyFont="1" applyFill="1" applyBorder="1" applyAlignment="1">
      <alignment horizontal="left"/>
    </xf>
    <xf numFmtId="49" fontId="22" fillId="31" borderId="10" xfId="0" applyNumberFormat="1" applyFont="1" applyFill="1" applyBorder="1" applyAlignment="1">
      <alignment horizontal="left"/>
    </xf>
    <xf numFmtId="49" fontId="22" fillId="32" borderId="11" xfId="0" applyNumberFormat="1" applyFont="1" applyFill="1" applyBorder="1" applyAlignment="1">
      <alignment horizontal="left"/>
    </xf>
    <xf numFmtId="49" fontId="22" fillId="32" borderId="17" xfId="0" applyNumberFormat="1" applyFont="1" applyFill="1" applyBorder="1" applyAlignment="1">
      <alignment horizontal="left"/>
    </xf>
    <xf numFmtId="0" fontId="54" fillId="8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22" fillId="33" borderId="11" xfId="0" applyNumberFormat="1" applyFont="1" applyFill="1" applyBorder="1" applyAlignment="1">
      <alignment horizontal="left"/>
    </xf>
    <xf numFmtId="49" fontId="22" fillId="33" borderId="10" xfId="0" applyNumberFormat="1" applyFont="1" applyFill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0" fillId="23" borderId="16" xfId="0" applyFont="1" applyFill="1" applyBorder="1" applyAlignment="1">
      <alignment horizontal="center" vertical="center"/>
    </xf>
    <xf numFmtId="0" fontId="56" fillId="26" borderId="16" xfId="0" applyFont="1" applyFill="1" applyBorder="1" applyAlignment="1">
      <alignment horizontal="center" vertical="center" wrapText="1"/>
    </xf>
    <xf numFmtId="0" fontId="26" fillId="27" borderId="18" xfId="0" applyFont="1" applyFill="1" applyBorder="1" applyAlignment="1">
      <alignment horizontal="center" vertical="center" wrapText="1"/>
    </xf>
    <xf numFmtId="0" fontId="26" fillId="31" borderId="16" xfId="0" applyFont="1" applyFill="1" applyBorder="1" applyAlignment="1">
      <alignment horizontal="center" vertical="center" wrapText="1"/>
    </xf>
    <xf numFmtId="0" fontId="26" fillId="32" borderId="16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 wrapText="1"/>
    </xf>
    <xf numFmtId="0" fontId="34" fillId="6" borderId="10" xfId="0" applyFont="1" applyFill="1" applyBorder="1" applyAlignment="1">
      <alignment horizontal="center" vertical="center"/>
    </xf>
    <xf numFmtId="0" fontId="38" fillId="22" borderId="10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/>
    </xf>
    <xf numFmtId="0" fontId="38" fillId="9" borderId="10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/>
    </xf>
    <xf numFmtId="0" fontId="29" fillId="28" borderId="19" xfId="0" applyFont="1" applyFill="1" applyBorder="1" applyAlignment="1">
      <alignment horizontal="center" vertical="center"/>
    </xf>
    <xf numFmtId="0" fontId="29" fillId="28" borderId="20" xfId="0" applyFont="1" applyFill="1" applyBorder="1" applyAlignment="1">
      <alignment horizontal="center" vertical="center"/>
    </xf>
    <xf numFmtId="0" fontId="29" fillId="28" borderId="21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 wrapText="1"/>
    </xf>
    <xf numFmtId="0" fontId="40" fillId="29" borderId="10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48" fillId="30" borderId="16" xfId="0" applyFont="1" applyFill="1" applyBorder="1" applyAlignment="1">
      <alignment horizontal="center" vertical="center" wrapText="1"/>
    </xf>
    <xf numFmtId="0" fontId="45" fillId="29" borderId="16" xfId="0" applyFont="1" applyFill="1" applyBorder="1" applyAlignment="1">
      <alignment horizontal="center" vertical="center" wrapText="1"/>
    </xf>
    <xf numFmtId="0" fontId="44" fillId="22" borderId="22" xfId="0" applyFont="1" applyFill="1" applyBorder="1" applyAlignment="1">
      <alignment horizontal="center" vertical="center" wrapText="1"/>
    </xf>
    <xf numFmtId="0" fontId="47" fillId="26" borderId="16" xfId="0" applyFont="1" applyFill="1" applyBorder="1" applyAlignment="1">
      <alignment horizontal="center" vertical="center" wrapText="1"/>
    </xf>
    <xf numFmtId="0" fontId="48" fillId="22" borderId="16" xfId="0" applyFont="1" applyFill="1" applyBorder="1" applyAlignment="1">
      <alignment horizontal="center" vertical="center" wrapText="1"/>
    </xf>
    <xf numFmtId="0" fontId="49" fillId="15" borderId="16" xfId="0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8080FF"/>
      <rgbColor rgb="0085396A"/>
      <rgbColor rgb="00FFFFC0"/>
      <rgbColor rgb="00FFFBF0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0DCC0"/>
      <rgbColor rgb="00E0FFE0"/>
      <rgbColor rgb="00A0E0E0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D9853E"/>
      <rgbColor rgb="00FF6600"/>
      <rgbColor rgb="00624FAC"/>
      <rgbColor rgb="00969696"/>
      <rgbColor rgb="001D2FBE"/>
      <rgbColor rgb="00488436"/>
      <rgbColor rgb="00004500"/>
      <rgbColor rgb="00313900"/>
      <rgbColor rgb="006A2813"/>
      <rgbColor rgb="00A0627A"/>
      <rgbColor rgb="004A3285"/>
      <rgbColor rgb="00453E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zoomScale="70" zoomScaleNormal="70" zoomScalePageLayoutView="0" workbookViewId="0" topLeftCell="A1">
      <selection activeCell="A5" sqref="A5"/>
    </sheetView>
  </sheetViews>
  <sheetFormatPr defaultColWidth="9.00390625" defaultRowHeight="12.75"/>
  <cols>
    <col min="1" max="1" width="78.125" style="1" customWidth="1"/>
    <col min="2" max="2" width="10.75390625" style="2" customWidth="1"/>
    <col min="3" max="3" width="32.75390625" style="3" customWidth="1"/>
    <col min="4" max="4" width="15.25390625" style="2" customWidth="1"/>
    <col min="5" max="5" width="15.25390625" style="1" customWidth="1"/>
    <col min="6" max="6" width="22.25390625" style="1" customWidth="1"/>
    <col min="7" max="7" width="0" style="1" hidden="1" customWidth="1"/>
    <col min="8" max="16384" width="9.125" style="1" customWidth="1"/>
  </cols>
  <sheetData>
    <row r="1" spans="1:5" ht="17.25" customHeight="1">
      <c r="A1" s="166" t="s">
        <v>470</v>
      </c>
      <c r="B1" s="166"/>
      <c r="C1" s="166"/>
      <c r="D1" s="166"/>
      <c r="E1" s="166"/>
    </row>
    <row r="2" spans="1:5" ht="17.25" customHeight="1">
      <c r="A2" s="166"/>
      <c r="B2" s="166"/>
      <c r="C2" s="166"/>
      <c r="D2" s="166"/>
      <c r="E2" s="166"/>
    </row>
    <row r="3" spans="1:7" s="163" customFormat="1" ht="31.5" customHeight="1">
      <c r="A3" s="162" t="s">
        <v>471</v>
      </c>
      <c r="B3" s="162" t="s">
        <v>472</v>
      </c>
      <c r="C3" s="162" t="s">
        <v>473</v>
      </c>
      <c r="D3" s="162" t="s">
        <v>474</v>
      </c>
      <c r="E3" s="162" t="s">
        <v>475</v>
      </c>
      <c r="F3" s="162" t="s">
        <v>476</v>
      </c>
      <c r="G3" s="162">
        <v>0</v>
      </c>
    </row>
    <row r="4" spans="1:7" ht="15">
      <c r="A4" s="4" t="s">
        <v>477</v>
      </c>
      <c r="B4" s="5">
        <v>201</v>
      </c>
      <c r="C4" s="6" t="s">
        <v>478</v>
      </c>
      <c r="D4" s="7">
        <f aca="true" t="shared" si="0" ref="D4:D9">G4*0.8</f>
        <v>360</v>
      </c>
      <c r="E4" s="5" t="s">
        <v>479</v>
      </c>
      <c r="F4" s="8" t="s">
        <v>480</v>
      </c>
      <c r="G4" s="5">
        <v>450</v>
      </c>
    </row>
    <row r="5" spans="1:7" ht="15">
      <c r="A5" s="4" t="s">
        <v>481</v>
      </c>
      <c r="B5" s="5">
        <v>209</v>
      </c>
      <c r="C5" s="6" t="s">
        <v>482</v>
      </c>
      <c r="D5" s="7">
        <f t="shared" si="0"/>
        <v>400</v>
      </c>
      <c r="E5" s="5" t="s">
        <v>479</v>
      </c>
      <c r="F5" s="8" t="s">
        <v>480</v>
      </c>
      <c r="G5" s="5">
        <v>500</v>
      </c>
    </row>
    <row r="6" spans="1:7" ht="15">
      <c r="A6" s="4" t="s">
        <v>483</v>
      </c>
      <c r="B6" s="5" t="s">
        <v>484</v>
      </c>
      <c r="C6" s="6" t="s">
        <v>485</v>
      </c>
      <c r="D6" s="7">
        <f t="shared" si="0"/>
        <v>316</v>
      </c>
      <c r="E6" s="5" t="s">
        <v>479</v>
      </c>
      <c r="F6" s="8" t="s">
        <v>480</v>
      </c>
      <c r="G6" s="5">
        <v>395</v>
      </c>
    </row>
    <row r="7" spans="1:7" ht="15">
      <c r="A7" s="4" t="s">
        <v>486</v>
      </c>
      <c r="B7" s="5" t="s">
        <v>487</v>
      </c>
      <c r="C7" s="6" t="s">
        <v>488</v>
      </c>
      <c r="D7" s="7">
        <f t="shared" si="0"/>
        <v>316</v>
      </c>
      <c r="E7" s="5" t="s">
        <v>479</v>
      </c>
      <c r="F7" s="8" t="s">
        <v>480</v>
      </c>
      <c r="G7" s="5">
        <v>395</v>
      </c>
    </row>
    <row r="8" spans="1:7" ht="15">
      <c r="A8" s="9" t="s">
        <v>489</v>
      </c>
      <c r="B8" s="10" t="s">
        <v>490</v>
      </c>
      <c r="C8" s="11" t="s">
        <v>491</v>
      </c>
      <c r="D8" s="12">
        <f t="shared" si="0"/>
        <v>368</v>
      </c>
      <c r="E8" s="10" t="s">
        <v>479</v>
      </c>
      <c r="F8" s="8" t="s">
        <v>480</v>
      </c>
      <c r="G8" s="10">
        <v>460</v>
      </c>
    </row>
    <row r="9" spans="1:7" ht="15">
      <c r="A9" s="4" t="s">
        <v>492</v>
      </c>
      <c r="B9" s="5" t="s">
        <v>493</v>
      </c>
      <c r="C9" s="6" t="s">
        <v>494</v>
      </c>
      <c r="D9" s="7">
        <f t="shared" si="0"/>
        <v>400</v>
      </c>
      <c r="E9" s="5" t="s">
        <v>479</v>
      </c>
      <c r="F9" s="8" t="s">
        <v>480</v>
      </c>
      <c r="G9" s="5">
        <v>500</v>
      </c>
    </row>
    <row r="10" spans="1:7" ht="15">
      <c r="A10" s="6" t="s">
        <v>495</v>
      </c>
      <c r="B10" s="5" t="s">
        <v>496</v>
      </c>
      <c r="C10" s="4" t="s">
        <v>497</v>
      </c>
      <c r="D10" s="7">
        <f>G11*0.8</f>
        <v>452</v>
      </c>
      <c r="E10" s="5" t="s">
        <v>479</v>
      </c>
      <c r="F10" s="8" t="s">
        <v>480</v>
      </c>
      <c r="G10" s="8">
        <v>445</v>
      </c>
    </row>
    <row r="11" spans="1:7" ht="15">
      <c r="A11" s="6" t="s">
        <v>498</v>
      </c>
      <c r="B11" s="5" t="s">
        <v>499</v>
      </c>
      <c r="C11" s="4" t="s">
        <v>500</v>
      </c>
      <c r="D11" s="7">
        <f>G12*0.8</f>
        <v>395.20000000000005</v>
      </c>
      <c r="E11" s="5" t="s">
        <v>479</v>
      </c>
      <c r="F11" s="8" t="s">
        <v>480</v>
      </c>
      <c r="G11" s="8">
        <v>565</v>
      </c>
    </row>
    <row r="12" spans="1:7" ht="15">
      <c r="A12" s="6" t="s">
        <v>501</v>
      </c>
      <c r="B12" s="5" t="s">
        <v>502</v>
      </c>
      <c r="C12" s="4" t="s">
        <v>503</v>
      </c>
      <c r="D12" s="7">
        <f>G13*0.8</f>
        <v>480</v>
      </c>
      <c r="E12" s="5" t="s">
        <v>504</v>
      </c>
      <c r="F12" s="8" t="s">
        <v>480</v>
      </c>
      <c r="G12" s="8">
        <v>494</v>
      </c>
    </row>
    <row r="13" spans="1:7" ht="15">
      <c r="A13" s="6" t="s">
        <v>505</v>
      </c>
      <c r="B13" s="5">
        <v>1000</v>
      </c>
      <c r="C13" s="4" t="s">
        <v>506</v>
      </c>
      <c r="D13" s="7">
        <f>G14*0.8</f>
        <v>320</v>
      </c>
      <c r="E13" s="5" t="s">
        <v>479</v>
      </c>
      <c r="F13" s="8" t="s">
        <v>480</v>
      </c>
      <c r="G13" s="8">
        <v>600</v>
      </c>
    </row>
    <row r="14" spans="1:7" ht="15">
      <c r="A14" s="6" t="s">
        <v>507</v>
      </c>
      <c r="B14" s="5" t="s">
        <v>508</v>
      </c>
      <c r="C14" s="4" t="s">
        <v>509</v>
      </c>
      <c r="D14" s="7">
        <v>395</v>
      </c>
      <c r="E14" s="5" t="s">
        <v>479</v>
      </c>
      <c r="F14" s="8" t="s">
        <v>480</v>
      </c>
      <c r="G14" s="8">
        <v>400</v>
      </c>
    </row>
    <row r="15" spans="1:7" ht="15">
      <c r="A15" s="4" t="s">
        <v>510</v>
      </c>
      <c r="B15" s="5">
        <v>12061</v>
      </c>
      <c r="C15" s="6" t="s">
        <v>511</v>
      </c>
      <c r="D15" s="7">
        <f>G16*0.8</f>
        <v>496</v>
      </c>
      <c r="E15" s="5" t="s">
        <v>512</v>
      </c>
      <c r="F15" s="8" t="s">
        <v>480</v>
      </c>
      <c r="G15" s="8">
        <v>600</v>
      </c>
    </row>
    <row r="16" spans="1:7" ht="15">
      <c r="A16" s="4" t="s">
        <v>513</v>
      </c>
      <c r="B16" s="5" t="s">
        <v>514</v>
      </c>
      <c r="C16" s="6" t="s">
        <v>515</v>
      </c>
      <c r="D16" s="7">
        <f>G17*0.8</f>
        <v>496</v>
      </c>
      <c r="E16" s="5" t="s">
        <v>512</v>
      </c>
      <c r="F16" s="8" t="s">
        <v>480</v>
      </c>
      <c r="G16" s="5">
        <v>620</v>
      </c>
    </row>
    <row r="17" spans="1:7" ht="15">
      <c r="A17" s="13" t="s">
        <v>516</v>
      </c>
      <c r="B17" s="14">
        <v>210</v>
      </c>
      <c r="C17" s="15" t="s">
        <v>509</v>
      </c>
      <c r="D17" s="16">
        <f>G18*0.8</f>
        <v>232</v>
      </c>
      <c r="E17" s="17" t="s">
        <v>517</v>
      </c>
      <c r="F17" s="18" t="s">
        <v>480</v>
      </c>
      <c r="G17" s="5">
        <v>620</v>
      </c>
    </row>
    <row r="18" spans="1:7" ht="15">
      <c r="A18" s="167" t="s">
        <v>518</v>
      </c>
      <c r="B18" s="167"/>
      <c r="C18" s="167"/>
      <c r="D18" s="167"/>
      <c r="E18" s="167"/>
      <c r="F18" s="167"/>
      <c r="G18" s="5">
        <v>290</v>
      </c>
    </row>
    <row r="19" spans="1:6" ht="15">
      <c r="A19" s="19" t="s">
        <v>519</v>
      </c>
      <c r="B19" s="8">
        <v>162</v>
      </c>
      <c r="C19" s="20" t="s">
        <v>520</v>
      </c>
      <c r="D19" s="5">
        <v>100</v>
      </c>
      <c r="E19" s="5">
        <v>42</v>
      </c>
      <c r="F19" s="8" t="s">
        <v>480</v>
      </c>
    </row>
    <row r="20" spans="1:6" ht="15">
      <c r="A20" s="19" t="s">
        <v>521</v>
      </c>
      <c r="B20" s="8">
        <v>4092</v>
      </c>
      <c r="C20" s="20" t="s">
        <v>522</v>
      </c>
      <c r="D20" s="5">
        <v>100</v>
      </c>
      <c r="E20" s="8" t="s">
        <v>523</v>
      </c>
      <c r="F20" s="8" t="s">
        <v>480</v>
      </c>
    </row>
    <row r="21" spans="1:6" ht="15">
      <c r="A21" s="19" t="s">
        <v>524</v>
      </c>
      <c r="B21" s="8">
        <v>161</v>
      </c>
      <c r="C21" s="20" t="s">
        <v>525</v>
      </c>
      <c r="D21" s="5">
        <v>100</v>
      </c>
      <c r="E21" s="5" t="s">
        <v>526</v>
      </c>
      <c r="F21" s="8" t="s">
        <v>480</v>
      </c>
    </row>
    <row r="22" spans="1:6" ht="15">
      <c r="A22" s="19" t="s">
        <v>527</v>
      </c>
      <c r="B22" s="8" t="s">
        <v>528</v>
      </c>
      <c r="C22" s="20" t="s">
        <v>509</v>
      </c>
      <c r="D22" s="5">
        <v>200</v>
      </c>
      <c r="E22" s="8" t="s">
        <v>529</v>
      </c>
      <c r="F22" s="8" t="s">
        <v>480</v>
      </c>
    </row>
    <row r="23" spans="1:6" ht="15">
      <c r="A23" s="19" t="s">
        <v>530</v>
      </c>
      <c r="B23" s="8">
        <v>112</v>
      </c>
      <c r="C23" s="20" t="s">
        <v>531</v>
      </c>
      <c r="D23" s="5">
        <v>100</v>
      </c>
      <c r="E23" s="21">
        <v>42</v>
      </c>
      <c r="F23" s="8" t="s">
        <v>480</v>
      </c>
    </row>
    <row r="24" spans="1:6" ht="15">
      <c r="A24" s="6" t="s">
        <v>532</v>
      </c>
      <c r="B24" s="5">
        <v>936</v>
      </c>
      <c r="C24" s="19" t="s">
        <v>533</v>
      </c>
      <c r="D24" s="21">
        <v>400</v>
      </c>
      <c r="E24" s="5">
        <v>48</v>
      </c>
      <c r="F24" s="8" t="s">
        <v>480</v>
      </c>
    </row>
    <row r="25" spans="1:6" ht="15">
      <c r="A25" s="22" t="s">
        <v>534</v>
      </c>
      <c r="B25" s="23" t="s">
        <v>535</v>
      </c>
      <c r="C25" s="24" t="s">
        <v>536</v>
      </c>
      <c r="D25" s="21">
        <v>400</v>
      </c>
      <c r="E25" s="21" t="s">
        <v>537</v>
      </c>
      <c r="F25" s="8" t="s">
        <v>480</v>
      </c>
    </row>
    <row r="26" spans="1:6" ht="15">
      <c r="A26" s="22" t="s">
        <v>538</v>
      </c>
      <c r="B26" s="23" t="s">
        <v>539</v>
      </c>
      <c r="C26" s="24" t="s">
        <v>540</v>
      </c>
      <c r="D26" s="21">
        <v>400</v>
      </c>
      <c r="E26" s="21" t="s">
        <v>541</v>
      </c>
      <c r="F26" s="8" t="s">
        <v>480</v>
      </c>
    </row>
    <row r="27" spans="1:6" ht="15">
      <c r="A27" s="19" t="s">
        <v>542</v>
      </c>
      <c r="B27" s="8">
        <v>909</v>
      </c>
      <c r="C27" s="20" t="s">
        <v>543</v>
      </c>
      <c r="D27" s="21">
        <v>400</v>
      </c>
      <c r="E27" s="21">
        <v>42</v>
      </c>
      <c r="F27" s="8" t="s">
        <v>480</v>
      </c>
    </row>
    <row r="28" spans="1:6" ht="15">
      <c r="A28" s="6" t="s">
        <v>544</v>
      </c>
      <c r="B28" s="5">
        <v>931</v>
      </c>
      <c r="C28" s="19" t="s">
        <v>545</v>
      </c>
      <c r="D28" s="21">
        <v>400</v>
      </c>
      <c r="E28" s="5" t="s">
        <v>479</v>
      </c>
      <c r="F28" s="8" t="s">
        <v>480</v>
      </c>
    </row>
    <row r="29" spans="1:6" ht="15">
      <c r="A29" s="6" t="s">
        <v>546</v>
      </c>
      <c r="B29" s="5">
        <v>941</v>
      </c>
      <c r="C29" s="19" t="s">
        <v>547</v>
      </c>
      <c r="D29" s="21">
        <v>400</v>
      </c>
      <c r="E29" s="5" t="s">
        <v>479</v>
      </c>
      <c r="F29" s="8" t="s">
        <v>480</v>
      </c>
    </row>
    <row r="30" spans="1:6" ht="15">
      <c r="A30" s="19" t="s">
        <v>548</v>
      </c>
      <c r="B30" s="8">
        <v>898</v>
      </c>
      <c r="C30" s="20" t="s">
        <v>549</v>
      </c>
      <c r="D30" s="21">
        <v>400</v>
      </c>
      <c r="E30" s="8" t="s">
        <v>479</v>
      </c>
      <c r="F30" s="8" t="s">
        <v>480</v>
      </c>
    </row>
    <row r="31" spans="1:6" ht="15">
      <c r="A31" s="6" t="s">
        <v>550</v>
      </c>
      <c r="B31" s="5">
        <v>945</v>
      </c>
      <c r="C31" s="19" t="s">
        <v>551</v>
      </c>
      <c r="D31" s="21">
        <v>400</v>
      </c>
      <c r="E31" s="5" t="s">
        <v>479</v>
      </c>
      <c r="F31" s="8" t="s">
        <v>480</v>
      </c>
    </row>
    <row r="32" spans="1:6" ht="15">
      <c r="A32" s="22" t="s">
        <v>552</v>
      </c>
      <c r="B32" s="23" t="s">
        <v>553</v>
      </c>
      <c r="C32" s="24" t="s">
        <v>511</v>
      </c>
      <c r="D32" s="21">
        <v>200</v>
      </c>
      <c r="E32" s="21" t="s">
        <v>537</v>
      </c>
      <c r="F32" s="8" t="s">
        <v>480</v>
      </c>
    </row>
    <row r="33" spans="1:6" ht="15">
      <c r="A33" s="25" t="s">
        <v>554</v>
      </c>
      <c r="B33" s="21">
        <v>4055</v>
      </c>
      <c r="C33" s="26" t="s">
        <v>555</v>
      </c>
      <c r="D33" s="21">
        <v>200</v>
      </c>
      <c r="E33" s="21" t="s">
        <v>537</v>
      </c>
      <c r="F33" s="8" t="s">
        <v>480</v>
      </c>
    </row>
    <row r="34" spans="1:6" ht="15">
      <c r="A34" s="25" t="s">
        <v>556</v>
      </c>
      <c r="B34" s="21">
        <v>4065</v>
      </c>
      <c r="C34" s="27" t="s">
        <v>557</v>
      </c>
      <c r="D34" s="21">
        <v>200</v>
      </c>
      <c r="E34" s="21" t="s">
        <v>537</v>
      </c>
      <c r="F34" s="8" t="s">
        <v>480</v>
      </c>
    </row>
    <row r="35" spans="1:6" ht="15">
      <c r="A35" s="25" t="s">
        <v>558</v>
      </c>
      <c r="B35" s="21">
        <v>4056</v>
      </c>
      <c r="C35" s="27" t="s">
        <v>559</v>
      </c>
      <c r="D35" s="21">
        <v>250</v>
      </c>
      <c r="E35" s="21" t="s">
        <v>537</v>
      </c>
      <c r="F35" s="8" t="s">
        <v>480</v>
      </c>
    </row>
    <row r="36" spans="1:6" ht="15">
      <c r="A36" s="25" t="s">
        <v>560</v>
      </c>
      <c r="B36" s="21">
        <v>4053</v>
      </c>
      <c r="C36" s="27" t="s">
        <v>559</v>
      </c>
      <c r="D36" s="21">
        <v>250</v>
      </c>
      <c r="E36" s="21" t="s">
        <v>537</v>
      </c>
      <c r="F36" s="8" t="s">
        <v>480</v>
      </c>
    </row>
    <row r="37" spans="1:6" ht="15">
      <c r="A37" s="25" t="s">
        <v>561</v>
      </c>
      <c r="B37" s="21">
        <v>4059</v>
      </c>
      <c r="C37" s="27" t="s">
        <v>545</v>
      </c>
      <c r="D37" s="21">
        <v>250</v>
      </c>
      <c r="E37" s="21" t="s">
        <v>537</v>
      </c>
      <c r="F37" s="8" t="s">
        <v>480</v>
      </c>
    </row>
    <row r="38" spans="1:6" ht="15">
      <c r="A38" s="19" t="s">
        <v>562</v>
      </c>
      <c r="B38" s="8">
        <v>4066</v>
      </c>
      <c r="C38" s="20" t="s">
        <v>563</v>
      </c>
      <c r="D38" s="8">
        <v>200</v>
      </c>
      <c r="E38" s="21" t="s">
        <v>537</v>
      </c>
      <c r="F38" s="8" t="s">
        <v>480</v>
      </c>
    </row>
    <row r="39" spans="1:5" ht="15">
      <c r="A39" s="28"/>
      <c r="B39" s="29"/>
      <c r="C39" s="30"/>
      <c r="D39" s="29"/>
      <c r="E39" s="29"/>
    </row>
    <row r="40" spans="1:5" ht="15">
      <c r="A40" s="28"/>
      <c r="B40" s="29"/>
      <c r="C40" s="30"/>
      <c r="D40" s="29"/>
      <c r="E40" s="29"/>
    </row>
    <row r="41" spans="1:5" ht="15">
      <c r="A41" s="28"/>
      <c r="B41" s="29"/>
      <c r="C41" s="30"/>
      <c r="D41" s="29"/>
      <c r="E41" s="29"/>
    </row>
    <row r="42" spans="1:5" ht="15">
      <c r="A42" s="28"/>
      <c r="B42" s="29"/>
      <c r="C42" s="30"/>
      <c r="D42" s="29"/>
      <c r="E42" s="29"/>
    </row>
    <row r="43" spans="1:5" ht="15">
      <c r="A43" s="28"/>
      <c r="B43" s="29"/>
      <c r="C43" s="30"/>
      <c r="D43" s="29"/>
      <c r="E43" s="29"/>
    </row>
    <row r="44" spans="1:5" ht="15">
      <c r="A44" s="28"/>
      <c r="B44" s="29"/>
      <c r="C44" s="30"/>
      <c r="D44" s="29"/>
      <c r="E44" s="29"/>
    </row>
    <row r="45" spans="1:5" ht="15">
      <c r="A45" s="28"/>
      <c r="B45" s="29"/>
      <c r="C45" s="30"/>
      <c r="D45" s="29"/>
      <c r="E45" s="29"/>
    </row>
    <row r="46" spans="1:5" ht="15">
      <c r="A46" s="28"/>
      <c r="B46" s="29"/>
      <c r="C46" s="30"/>
      <c r="D46" s="29"/>
      <c r="E46" s="29"/>
    </row>
    <row r="47" spans="1:5" ht="15">
      <c r="A47" s="28"/>
      <c r="B47" s="29"/>
      <c r="C47" s="30"/>
      <c r="D47" s="29"/>
      <c r="E47" s="29"/>
    </row>
    <row r="48" spans="1:6" s="31" customFormat="1" ht="15">
      <c r="A48" s="28"/>
      <c r="B48" s="29"/>
      <c r="C48" s="30"/>
      <c r="D48" s="29"/>
      <c r="E48" s="29"/>
      <c r="F48" s="1"/>
    </row>
    <row r="49" spans="1:5" ht="15">
      <c r="A49" s="28"/>
      <c r="B49" s="29"/>
      <c r="C49" s="30"/>
      <c r="D49" s="29"/>
      <c r="E49" s="29"/>
    </row>
    <row r="50" spans="1:5" ht="15">
      <c r="A50" s="28"/>
      <c r="B50" s="29"/>
      <c r="C50" s="30"/>
      <c r="D50" s="29"/>
      <c r="E50" s="29"/>
    </row>
    <row r="51" spans="1:5" ht="15">
      <c r="A51" s="28"/>
      <c r="B51" s="29"/>
      <c r="C51" s="30"/>
      <c r="D51" s="29"/>
      <c r="E51" s="29"/>
    </row>
    <row r="52" spans="1:5" ht="15">
      <c r="A52" s="28"/>
      <c r="B52" s="29"/>
      <c r="C52" s="30"/>
      <c r="D52" s="29"/>
      <c r="E52" s="29"/>
    </row>
    <row r="53" spans="1:5" ht="15">
      <c r="A53" s="28"/>
      <c r="B53" s="29"/>
      <c r="C53" s="30"/>
      <c r="D53" s="29"/>
      <c r="E53" s="29"/>
    </row>
    <row r="54" spans="1:5" ht="15">
      <c r="A54" s="28"/>
      <c r="B54" s="29"/>
      <c r="C54" s="30"/>
      <c r="D54" s="29"/>
      <c r="E54" s="29"/>
    </row>
    <row r="55" spans="1:5" ht="51.75" customHeight="1">
      <c r="A55" s="32"/>
      <c r="B55" s="29"/>
      <c r="C55" s="30"/>
      <c r="D55" s="29"/>
      <c r="E55" s="29"/>
    </row>
    <row r="56" spans="1:5" ht="15">
      <c r="A56" s="28"/>
      <c r="B56" s="29"/>
      <c r="C56" s="30"/>
      <c r="D56" s="29"/>
      <c r="E56" s="29"/>
    </row>
    <row r="57" spans="1:5" ht="15">
      <c r="A57" s="32"/>
      <c r="B57" s="29"/>
      <c r="C57" s="30"/>
      <c r="D57" s="29"/>
      <c r="E57" s="29"/>
    </row>
    <row r="58" spans="1:5" ht="15">
      <c r="A58" s="32"/>
      <c r="B58" s="29"/>
      <c r="C58" s="30"/>
      <c r="D58" s="29"/>
      <c r="E58" s="29"/>
    </row>
    <row r="59" spans="1:5" ht="15">
      <c r="A59" s="32"/>
      <c r="B59" s="29"/>
      <c r="C59" s="30"/>
      <c r="D59" s="29"/>
      <c r="E59" s="29"/>
    </row>
    <row r="60" spans="1:5" ht="15">
      <c r="A60" s="32"/>
      <c r="B60" s="29"/>
      <c r="C60" s="30"/>
      <c r="D60" s="29"/>
      <c r="E60" s="29"/>
    </row>
    <row r="61" spans="1:5" ht="15">
      <c r="A61" s="32"/>
      <c r="B61" s="29"/>
      <c r="C61" s="30"/>
      <c r="D61" s="29"/>
      <c r="E61" s="29"/>
    </row>
    <row r="62" spans="1:5" ht="15">
      <c r="A62" s="32"/>
      <c r="B62" s="29"/>
      <c r="C62" s="30"/>
      <c r="D62" s="29"/>
      <c r="E62" s="29"/>
    </row>
    <row r="63" spans="1:5" ht="15">
      <c r="A63" s="32"/>
      <c r="B63" s="29"/>
      <c r="C63" s="30"/>
      <c r="D63" s="29"/>
      <c r="E63" s="29"/>
    </row>
    <row r="64" spans="1:5" ht="15">
      <c r="A64" s="32"/>
      <c r="B64" s="29"/>
      <c r="C64" s="30"/>
      <c r="D64" s="29"/>
      <c r="E64" s="29"/>
    </row>
    <row r="65" spans="1:5" ht="15">
      <c r="A65" s="32"/>
      <c r="B65" s="29"/>
      <c r="C65" s="30"/>
      <c r="D65" s="29"/>
      <c r="E65" s="29"/>
    </row>
    <row r="66" spans="1:5" ht="15">
      <c r="A66" s="32"/>
      <c r="B66" s="29"/>
      <c r="C66" s="30"/>
      <c r="D66" s="29"/>
      <c r="E66" s="29"/>
    </row>
    <row r="67" spans="1:5" ht="15">
      <c r="A67" s="32"/>
      <c r="B67" s="29"/>
      <c r="C67" s="30"/>
      <c r="D67" s="29"/>
      <c r="E67" s="29"/>
    </row>
    <row r="68" spans="1:5" ht="15">
      <c r="A68" s="32"/>
      <c r="B68" s="29"/>
      <c r="C68" s="30"/>
      <c r="D68" s="29"/>
      <c r="E68" s="29"/>
    </row>
    <row r="69" spans="1:5" ht="15">
      <c r="A69" s="32"/>
      <c r="B69" s="29"/>
      <c r="C69" s="30"/>
      <c r="D69" s="29"/>
      <c r="E69" s="32"/>
    </row>
    <row r="70" spans="1:4" ht="15">
      <c r="A70" s="32"/>
      <c r="B70" s="29"/>
      <c r="C70" s="30"/>
      <c r="D70" s="29"/>
    </row>
    <row r="71" spans="1:4" ht="15">
      <c r="A71" s="32"/>
      <c r="B71" s="29"/>
      <c r="C71" s="30"/>
      <c r="D71" s="29"/>
    </row>
    <row r="72" spans="1:4" ht="15">
      <c r="A72" s="32"/>
      <c r="B72" s="29"/>
      <c r="C72" s="30"/>
      <c r="D72" s="29"/>
    </row>
    <row r="73" spans="1:3" ht="15">
      <c r="A73" s="32"/>
      <c r="B73" s="29"/>
      <c r="C73" s="30"/>
    </row>
    <row r="74" spans="1:3" ht="15">
      <c r="A74" s="32"/>
      <c r="B74" s="29"/>
      <c r="C74" s="30"/>
    </row>
    <row r="75" spans="1:3" ht="15">
      <c r="A75" s="32"/>
      <c r="B75" s="29"/>
      <c r="C75" s="30"/>
    </row>
    <row r="76" spans="1:3" ht="15">
      <c r="A76" s="32"/>
      <c r="B76" s="29"/>
      <c r="C76" s="30"/>
    </row>
    <row r="77" spans="1:3" ht="15">
      <c r="A77" s="32"/>
      <c r="B77" s="29"/>
      <c r="C77" s="30"/>
    </row>
    <row r="78" spans="1:3" ht="15">
      <c r="A78" s="32"/>
      <c r="B78" s="29"/>
      <c r="C78" s="30"/>
    </row>
    <row r="79" spans="1:3" ht="15">
      <c r="A79" s="32"/>
      <c r="B79" s="29"/>
      <c r="C79" s="30"/>
    </row>
    <row r="80" spans="1:3" ht="15">
      <c r="A80" s="32"/>
      <c r="B80" s="29"/>
      <c r="C80" s="30"/>
    </row>
    <row r="81" spans="1:3" ht="15">
      <c r="A81" s="32"/>
      <c r="B81" s="29"/>
      <c r="C81" s="30"/>
    </row>
    <row r="82" spans="1:3" ht="15">
      <c r="A82" s="32"/>
      <c r="B82" s="29"/>
      <c r="C82" s="30"/>
    </row>
    <row r="83" spans="1:3" ht="15">
      <c r="A83" s="32"/>
      <c r="B83" s="29"/>
      <c r="C83" s="30"/>
    </row>
    <row r="84" spans="1:3" ht="15">
      <c r="A84" s="32"/>
      <c r="B84" s="29"/>
      <c r="C84" s="30"/>
    </row>
    <row r="85" spans="1:3" ht="15">
      <c r="A85" s="32"/>
      <c r="B85" s="29"/>
      <c r="C85" s="30"/>
    </row>
    <row r="86" spans="1:3" ht="15">
      <c r="A86" s="32"/>
      <c r="B86" s="29"/>
      <c r="C86" s="30"/>
    </row>
    <row r="87" spans="1:3" ht="15">
      <c r="A87" s="32"/>
      <c r="B87" s="29"/>
      <c r="C87" s="30"/>
    </row>
    <row r="88" spans="1:3" ht="15">
      <c r="A88" s="32"/>
      <c r="B88" s="29"/>
      <c r="C88" s="30"/>
    </row>
    <row r="89" spans="1:3" ht="15">
      <c r="A89" s="32"/>
      <c r="B89" s="29"/>
      <c r="C89" s="30"/>
    </row>
    <row r="90" spans="1:3" ht="15">
      <c r="A90" s="32"/>
      <c r="B90" s="29"/>
      <c r="C90" s="30"/>
    </row>
    <row r="91" spans="1:3" ht="15">
      <c r="A91" s="32"/>
      <c r="B91" s="29"/>
      <c r="C91" s="30"/>
    </row>
    <row r="92" spans="1:3" ht="15">
      <c r="A92" s="32"/>
      <c r="B92" s="29"/>
      <c r="C92" s="30"/>
    </row>
    <row r="93" spans="1:6" s="2" customFormat="1" ht="15">
      <c r="A93" s="32"/>
      <c r="B93" s="29"/>
      <c r="C93" s="30"/>
      <c r="E93" s="1"/>
      <c r="F93" s="1"/>
    </row>
    <row r="94" spans="1:6" s="2" customFormat="1" ht="15">
      <c r="A94" s="32"/>
      <c r="B94" s="29"/>
      <c r="C94" s="30"/>
      <c r="E94" s="1"/>
      <c r="F94" s="1"/>
    </row>
    <row r="95" spans="1:6" s="2" customFormat="1" ht="15">
      <c r="A95" s="32"/>
      <c r="B95" s="29"/>
      <c r="C95" s="30"/>
      <c r="E95" s="1"/>
      <c r="F95" s="1"/>
    </row>
    <row r="96" spans="1:6" s="2" customFormat="1" ht="15">
      <c r="A96" s="32"/>
      <c r="B96" s="29"/>
      <c r="C96" s="30"/>
      <c r="E96" s="1"/>
      <c r="F96" s="1"/>
    </row>
    <row r="97" spans="1:6" s="2" customFormat="1" ht="15">
      <c r="A97" s="32"/>
      <c r="B97" s="29"/>
      <c r="C97" s="30"/>
      <c r="E97" s="1"/>
      <c r="F97" s="1"/>
    </row>
    <row r="98" spans="1:6" s="2" customFormat="1" ht="15">
      <c r="A98" s="32"/>
      <c r="B98" s="29"/>
      <c r="C98" s="30"/>
      <c r="E98" s="1"/>
      <c r="F98" s="1"/>
    </row>
    <row r="99" spans="1:6" s="2" customFormat="1" ht="15">
      <c r="A99" s="32"/>
      <c r="B99" s="29"/>
      <c r="C99" s="30"/>
      <c r="E99" s="1"/>
      <c r="F99" s="1"/>
    </row>
    <row r="100" spans="1:6" s="2" customFormat="1" ht="15">
      <c r="A100" s="32"/>
      <c r="B100" s="29"/>
      <c r="C100" s="30"/>
      <c r="E100" s="1"/>
      <c r="F100" s="1"/>
    </row>
    <row r="101" spans="1:6" s="2" customFormat="1" ht="15">
      <c r="A101" s="32"/>
      <c r="B101" s="29"/>
      <c r="C101" s="30"/>
      <c r="E101" s="1"/>
      <c r="F101" s="1"/>
    </row>
    <row r="102" spans="1:6" s="2" customFormat="1" ht="15">
      <c r="A102" s="32"/>
      <c r="B102" s="29"/>
      <c r="C102" s="30"/>
      <c r="E102" s="1"/>
      <c r="F102" s="1"/>
    </row>
    <row r="103" spans="1:6" s="2" customFormat="1" ht="15">
      <c r="A103" s="32"/>
      <c r="B103" s="29"/>
      <c r="C103" s="30"/>
      <c r="E103" s="1"/>
      <c r="F103" s="1"/>
    </row>
    <row r="104" spans="1:6" s="2" customFormat="1" ht="15">
      <c r="A104" s="32"/>
      <c r="B104" s="29"/>
      <c r="C104" s="30"/>
      <c r="E104" s="1"/>
      <c r="F104" s="1"/>
    </row>
    <row r="105" spans="1:6" s="2" customFormat="1" ht="15">
      <c r="A105" s="32"/>
      <c r="B105" s="29"/>
      <c r="C105" s="30"/>
      <c r="E105" s="1"/>
      <c r="F105" s="1"/>
    </row>
    <row r="106" spans="1:6" s="2" customFormat="1" ht="15">
      <c r="A106" s="32"/>
      <c r="B106" s="29"/>
      <c r="C106" s="30"/>
      <c r="E106" s="1"/>
      <c r="F106" s="1"/>
    </row>
    <row r="107" spans="1:6" s="2" customFormat="1" ht="15">
      <c r="A107" s="32"/>
      <c r="B107" s="29"/>
      <c r="C107" s="30"/>
      <c r="E107" s="1"/>
      <c r="F107" s="1"/>
    </row>
    <row r="108" spans="1:6" s="2" customFormat="1" ht="15">
      <c r="A108" s="32"/>
      <c r="B108" s="29"/>
      <c r="C108" s="30"/>
      <c r="E108" s="1"/>
      <c r="F108" s="1"/>
    </row>
    <row r="109" spans="1:6" s="2" customFormat="1" ht="15">
      <c r="A109" s="32"/>
      <c r="B109" s="29"/>
      <c r="C109" s="30"/>
      <c r="E109" s="1"/>
      <c r="F109" s="1"/>
    </row>
    <row r="110" spans="1:6" s="2" customFormat="1" ht="15">
      <c r="A110" s="32"/>
      <c r="B110" s="29"/>
      <c r="C110" s="30"/>
      <c r="E110" s="1"/>
      <c r="F110" s="1"/>
    </row>
    <row r="111" spans="1:6" s="2" customFormat="1" ht="15">
      <c r="A111" s="32"/>
      <c r="B111" s="29"/>
      <c r="C111" s="30"/>
      <c r="E111" s="1"/>
      <c r="F111" s="1"/>
    </row>
    <row r="112" spans="1:6" s="2" customFormat="1" ht="15">
      <c r="A112" s="32"/>
      <c r="B112" s="29"/>
      <c r="C112" s="30"/>
      <c r="E112" s="1"/>
      <c r="F112" s="1"/>
    </row>
    <row r="113" spans="1:6" s="2" customFormat="1" ht="15">
      <c r="A113" s="32"/>
      <c r="B113" s="29"/>
      <c r="C113" s="30"/>
      <c r="E113" s="1"/>
      <c r="F113" s="1"/>
    </row>
    <row r="114" spans="1:6" s="2" customFormat="1" ht="15">
      <c r="A114" s="32"/>
      <c r="B114" s="29"/>
      <c r="C114" s="30"/>
      <c r="E114" s="1"/>
      <c r="F114" s="1"/>
    </row>
    <row r="115" spans="1:6" s="2" customFormat="1" ht="15">
      <c r="A115" s="32"/>
      <c r="B115" s="29"/>
      <c r="C115" s="30"/>
      <c r="E115" s="1"/>
      <c r="F115" s="1"/>
    </row>
    <row r="116" spans="1:6" s="2" customFormat="1" ht="15">
      <c r="A116" s="32"/>
      <c r="B116" s="29"/>
      <c r="C116" s="30"/>
      <c r="E116" s="1"/>
      <c r="F116" s="1"/>
    </row>
    <row r="117" spans="1:6" s="2" customFormat="1" ht="15">
      <c r="A117" s="32"/>
      <c r="B117" s="29"/>
      <c r="C117" s="30"/>
      <c r="E117" s="1"/>
      <c r="F117" s="1"/>
    </row>
    <row r="118" spans="1:6" s="2" customFormat="1" ht="15">
      <c r="A118" s="32"/>
      <c r="B118" s="29"/>
      <c r="C118" s="30"/>
      <c r="E118" s="1"/>
      <c r="F118" s="1"/>
    </row>
    <row r="119" spans="1:6" s="2" customFormat="1" ht="15">
      <c r="A119" s="32"/>
      <c r="B119" s="29"/>
      <c r="C119" s="30"/>
      <c r="E119" s="1"/>
      <c r="F119" s="1"/>
    </row>
    <row r="120" spans="1:6" s="2" customFormat="1" ht="15">
      <c r="A120" s="32"/>
      <c r="B120" s="29"/>
      <c r="C120" s="30"/>
      <c r="E120" s="1"/>
      <c r="F120" s="1"/>
    </row>
    <row r="121" spans="1:6" s="2" customFormat="1" ht="15">
      <c r="A121" s="32"/>
      <c r="B121" s="29"/>
      <c r="C121" s="30"/>
      <c r="E121" s="1"/>
      <c r="F121" s="1"/>
    </row>
    <row r="122" spans="1:6" s="2" customFormat="1" ht="15">
      <c r="A122" s="32"/>
      <c r="B122" s="29"/>
      <c r="C122" s="30"/>
      <c r="E122" s="1"/>
      <c r="F122" s="1"/>
    </row>
    <row r="123" spans="1:6" s="2" customFormat="1" ht="15">
      <c r="A123" s="32"/>
      <c r="B123" s="29"/>
      <c r="C123" s="30"/>
      <c r="E123" s="1"/>
      <c r="F123" s="1"/>
    </row>
    <row r="124" spans="1:6" s="2" customFormat="1" ht="15">
      <c r="A124" s="32"/>
      <c r="B124" s="29"/>
      <c r="C124" s="30"/>
      <c r="E124" s="1"/>
      <c r="F124" s="1"/>
    </row>
    <row r="125" spans="1:6" s="2" customFormat="1" ht="15">
      <c r="A125" s="32"/>
      <c r="B125" s="29"/>
      <c r="C125" s="30"/>
      <c r="E125" s="1"/>
      <c r="F125" s="1"/>
    </row>
    <row r="126" spans="1:6" s="2" customFormat="1" ht="15">
      <c r="A126" s="32"/>
      <c r="B126" s="29"/>
      <c r="C126" s="30"/>
      <c r="E126" s="1"/>
      <c r="F126" s="1"/>
    </row>
    <row r="127" spans="1:6" s="2" customFormat="1" ht="15">
      <c r="A127" s="32"/>
      <c r="B127" s="29"/>
      <c r="C127" s="30"/>
      <c r="E127" s="1"/>
      <c r="F127" s="1"/>
    </row>
    <row r="128" spans="1:6" s="2" customFormat="1" ht="15">
      <c r="A128" s="32"/>
      <c r="B128" s="29"/>
      <c r="C128" s="30"/>
      <c r="E128" s="1"/>
      <c r="F128" s="1"/>
    </row>
    <row r="129" spans="1:6" s="2" customFormat="1" ht="15">
      <c r="A129" s="32"/>
      <c r="B129" s="29"/>
      <c r="C129" s="30"/>
      <c r="E129" s="1"/>
      <c r="F129" s="1"/>
    </row>
    <row r="130" spans="1:6" s="2" customFormat="1" ht="15">
      <c r="A130" s="32"/>
      <c r="B130" s="29"/>
      <c r="C130" s="30"/>
      <c r="E130" s="1"/>
      <c r="F130" s="1"/>
    </row>
    <row r="131" spans="1:6" s="2" customFormat="1" ht="15">
      <c r="A131" s="32"/>
      <c r="B131" s="29"/>
      <c r="C131" s="30"/>
      <c r="E131" s="1"/>
      <c r="F131" s="1"/>
    </row>
    <row r="132" spans="1:6" s="2" customFormat="1" ht="15">
      <c r="A132" s="32"/>
      <c r="B132" s="29"/>
      <c r="C132" s="30"/>
      <c r="E132" s="1"/>
      <c r="F132" s="1"/>
    </row>
    <row r="133" spans="1:6" s="2" customFormat="1" ht="15">
      <c r="A133" s="32"/>
      <c r="B133" s="29"/>
      <c r="C133" s="30"/>
      <c r="E133" s="1"/>
      <c r="F133" s="1"/>
    </row>
    <row r="134" spans="1:6" s="2" customFormat="1" ht="15">
      <c r="A134" s="32"/>
      <c r="B134" s="29"/>
      <c r="C134" s="30"/>
      <c r="E134" s="1"/>
      <c r="F134" s="1"/>
    </row>
    <row r="135" spans="1:6" s="2" customFormat="1" ht="15">
      <c r="A135" s="32"/>
      <c r="B135" s="29"/>
      <c r="C135" s="30"/>
      <c r="E135" s="1"/>
      <c r="F135" s="1"/>
    </row>
    <row r="136" spans="1:6" s="2" customFormat="1" ht="15">
      <c r="A136" s="32"/>
      <c r="B136" s="29"/>
      <c r="C136" s="30"/>
      <c r="E136" s="1"/>
      <c r="F136" s="1"/>
    </row>
    <row r="137" spans="1:6" s="2" customFormat="1" ht="15">
      <c r="A137" s="32"/>
      <c r="B137" s="29"/>
      <c r="C137" s="30"/>
      <c r="E137" s="1"/>
      <c r="F137" s="1"/>
    </row>
    <row r="138" spans="1:6" s="2" customFormat="1" ht="15">
      <c r="A138" s="32"/>
      <c r="B138" s="29"/>
      <c r="C138" s="30"/>
      <c r="E138" s="1"/>
      <c r="F138" s="1"/>
    </row>
    <row r="139" spans="1:6" s="2" customFormat="1" ht="15">
      <c r="A139" s="32"/>
      <c r="B139" s="29"/>
      <c r="C139" s="30"/>
      <c r="E139" s="1"/>
      <c r="F139" s="1"/>
    </row>
    <row r="140" spans="1:6" s="2" customFormat="1" ht="15">
      <c r="A140" s="32"/>
      <c r="B140" s="29"/>
      <c r="C140" s="30"/>
      <c r="E140" s="1"/>
      <c r="F140" s="1"/>
    </row>
    <row r="141" spans="1:6" s="2" customFormat="1" ht="15">
      <c r="A141" s="32"/>
      <c r="B141" s="29"/>
      <c r="C141" s="30"/>
      <c r="E141" s="1"/>
      <c r="F141" s="1"/>
    </row>
    <row r="142" spans="1:6" s="2" customFormat="1" ht="15">
      <c r="A142" s="32"/>
      <c r="B142" s="29"/>
      <c r="C142" s="30"/>
      <c r="E142" s="1"/>
      <c r="F142" s="1"/>
    </row>
    <row r="143" spans="1:6" s="2" customFormat="1" ht="15">
      <c r="A143" s="32"/>
      <c r="B143" s="29"/>
      <c r="C143" s="30"/>
      <c r="E143" s="1"/>
      <c r="F143" s="1"/>
    </row>
    <row r="144" spans="1:6" s="2" customFormat="1" ht="15">
      <c r="A144" s="32"/>
      <c r="B144" s="29"/>
      <c r="C144" s="30"/>
      <c r="E144" s="1"/>
      <c r="F144" s="1"/>
    </row>
    <row r="145" spans="1:6" s="2" customFormat="1" ht="15">
      <c r="A145" s="32"/>
      <c r="B145" s="29"/>
      <c r="C145" s="30"/>
      <c r="E145" s="1"/>
      <c r="F145" s="1"/>
    </row>
    <row r="146" spans="1:6" s="2" customFormat="1" ht="15">
      <c r="A146" s="32"/>
      <c r="B146" s="29"/>
      <c r="C146" s="30"/>
      <c r="E146" s="1"/>
      <c r="F146" s="1"/>
    </row>
    <row r="147" spans="1:6" s="2" customFormat="1" ht="15">
      <c r="A147" s="32"/>
      <c r="B147" s="29"/>
      <c r="C147" s="30"/>
      <c r="E147" s="1"/>
      <c r="F147" s="1"/>
    </row>
    <row r="148" spans="1:6" s="2" customFormat="1" ht="15">
      <c r="A148" s="32"/>
      <c r="B148" s="29"/>
      <c r="C148" s="30"/>
      <c r="E148" s="1"/>
      <c r="F148" s="1"/>
    </row>
    <row r="149" spans="1:6" s="2" customFormat="1" ht="15">
      <c r="A149" s="32"/>
      <c r="B149" s="29"/>
      <c r="C149" s="30"/>
      <c r="E149" s="1"/>
      <c r="F149" s="1"/>
    </row>
    <row r="150" spans="1:6" s="2" customFormat="1" ht="15">
      <c r="A150" s="32"/>
      <c r="B150" s="29"/>
      <c r="C150" s="30"/>
      <c r="E150" s="1"/>
      <c r="F150" s="1"/>
    </row>
    <row r="151" spans="1:6" s="2" customFormat="1" ht="15">
      <c r="A151" s="32"/>
      <c r="B151" s="29"/>
      <c r="C151" s="30"/>
      <c r="E151" s="1"/>
      <c r="F151" s="1"/>
    </row>
    <row r="152" spans="1:6" s="2" customFormat="1" ht="15">
      <c r="A152" s="32"/>
      <c r="B152" s="29"/>
      <c r="C152" s="30"/>
      <c r="E152" s="1"/>
      <c r="F152" s="1"/>
    </row>
    <row r="153" spans="1:6" s="2" customFormat="1" ht="15">
      <c r="A153" s="32"/>
      <c r="B153" s="29"/>
      <c r="C153" s="30"/>
      <c r="E153" s="1"/>
      <c r="F153" s="1"/>
    </row>
    <row r="154" spans="1:6" s="2" customFormat="1" ht="15">
      <c r="A154" s="32"/>
      <c r="B154" s="29"/>
      <c r="C154" s="30"/>
      <c r="E154" s="1"/>
      <c r="F154" s="1"/>
    </row>
    <row r="155" spans="1:6" s="2" customFormat="1" ht="15">
      <c r="A155" s="32"/>
      <c r="B155" s="29"/>
      <c r="C155" s="30"/>
      <c r="E155" s="1"/>
      <c r="F155" s="1"/>
    </row>
    <row r="156" spans="1:6" s="2" customFormat="1" ht="15">
      <c r="A156" s="32"/>
      <c r="B156" s="29"/>
      <c r="C156" s="30"/>
      <c r="E156" s="1"/>
      <c r="F156" s="1"/>
    </row>
    <row r="157" spans="1:6" s="2" customFormat="1" ht="15">
      <c r="A157" s="32"/>
      <c r="B157" s="29"/>
      <c r="C157" s="30"/>
      <c r="E157" s="1"/>
      <c r="F157" s="1"/>
    </row>
    <row r="158" spans="1:6" s="2" customFormat="1" ht="15">
      <c r="A158" s="32"/>
      <c r="B158" s="29"/>
      <c r="C158" s="30"/>
      <c r="E158" s="1"/>
      <c r="F158" s="1"/>
    </row>
    <row r="159" spans="1:6" s="2" customFormat="1" ht="15">
      <c r="A159" s="32"/>
      <c r="B159" s="29"/>
      <c r="C159" s="30"/>
      <c r="E159" s="1"/>
      <c r="F159" s="1"/>
    </row>
    <row r="160" spans="1:6" s="2" customFormat="1" ht="15">
      <c r="A160" s="32"/>
      <c r="B160" s="29"/>
      <c r="C160" s="30"/>
      <c r="E160" s="1"/>
      <c r="F160" s="1"/>
    </row>
    <row r="161" spans="1:6" s="2" customFormat="1" ht="15">
      <c r="A161" s="32"/>
      <c r="B161" s="29"/>
      <c r="C161" s="30"/>
      <c r="E161" s="1"/>
      <c r="F161" s="1"/>
    </row>
    <row r="162" spans="1:6" s="2" customFormat="1" ht="15">
      <c r="A162" s="32"/>
      <c r="B162" s="29"/>
      <c r="C162" s="30"/>
      <c r="E162" s="1"/>
      <c r="F162" s="1"/>
    </row>
    <row r="163" spans="1:6" s="2" customFormat="1" ht="15">
      <c r="A163" s="32"/>
      <c r="B163" s="29"/>
      <c r="C163" s="30"/>
      <c r="E163" s="1"/>
      <c r="F163" s="1"/>
    </row>
    <row r="164" spans="1:6" s="2" customFormat="1" ht="15">
      <c r="A164" s="32"/>
      <c r="B164" s="29"/>
      <c r="C164" s="30"/>
      <c r="E164" s="1"/>
      <c r="F164" s="1"/>
    </row>
    <row r="165" spans="1:6" s="2" customFormat="1" ht="15">
      <c r="A165" s="32"/>
      <c r="B165" s="29"/>
      <c r="C165" s="30"/>
      <c r="E165" s="1"/>
      <c r="F165" s="1"/>
    </row>
    <row r="166" spans="1:6" s="2" customFormat="1" ht="15">
      <c r="A166" s="32"/>
      <c r="B166" s="29"/>
      <c r="C166" s="30"/>
      <c r="E166" s="1"/>
      <c r="F166" s="1"/>
    </row>
    <row r="167" spans="1:6" s="2" customFormat="1" ht="15">
      <c r="A167" s="32"/>
      <c r="B167" s="29"/>
      <c r="C167" s="30"/>
      <c r="E167" s="1"/>
      <c r="F167" s="1"/>
    </row>
    <row r="168" spans="1:6" s="2" customFormat="1" ht="15">
      <c r="A168" s="32"/>
      <c r="B168" s="29"/>
      <c r="C168" s="30"/>
      <c r="E168" s="1"/>
      <c r="F168" s="1"/>
    </row>
    <row r="169" spans="1:6" s="2" customFormat="1" ht="15">
      <c r="A169" s="32"/>
      <c r="B169" s="29"/>
      <c r="C169" s="30"/>
      <c r="E169" s="1"/>
      <c r="F169" s="1"/>
    </row>
    <row r="170" spans="1:6" s="2" customFormat="1" ht="15">
      <c r="A170" s="32"/>
      <c r="B170" s="29"/>
      <c r="C170" s="30"/>
      <c r="E170" s="1"/>
      <c r="F170" s="1"/>
    </row>
    <row r="171" spans="1:6" s="2" customFormat="1" ht="15">
      <c r="A171" s="32"/>
      <c r="B171" s="29"/>
      <c r="C171" s="30"/>
      <c r="E171" s="1"/>
      <c r="F171" s="1"/>
    </row>
    <row r="172" spans="1:6" s="2" customFormat="1" ht="15">
      <c r="A172" s="32"/>
      <c r="B172" s="29"/>
      <c r="C172" s="30"/>
      <c r="E172" s="1"/>
      <c r="F172" s="1"/>
    </row>
    <row r="173" spans="1:6" s="2" customFormat="1" ht="15">
      <c r="A173" s="32"/>
      <c r="B173" s="29"/>
      <c r="C173" s="30"/>
      <c r="E173" s="1"/>
      <c r="F173" s="1"/>
    </row>
    <row r="174" spans="1:6" s="2" customFormat="1" ht="15">
      <c r="A174" s="32"/>
      <c r="B174" s="29"/>
      <c r="C174" s="30"/>
      <c r="E174" s="1"/>
      <c r="F174" s="1"/>
    </row>
    <row r="175" spans="1:6" s="2" customFormat="1" ht="15">
      <c r="A175" s="1"/>
      <c r="C175" s="3"/>
      <c r="E175" s="1"/>
      <c r="F175" s="1"/>
    </row>
    <row r="176" spans="1:6" s="2" customFormat="1" ht="15">
      <c r="A176" s="1"/>
      <c r="C176" s="3"/>
      <c r="E176" s="1"/>
      <c r="F176" s="1"/>
    </row>
    <row r="177" spans="1:6" s="2" customFormat="1" ht="15">
      <c r="A177" s="1"/>
      <c r="C177" s="3"/>
      <c r="E177" s="1"/>
      <c r="F177" s="1"/>
    </row>
    <row r="178" spans="1:6" s="2" customFormat="1" ht="15">
      <c r="A178" s="1"/>
      <c r="C178" s="3"/>
      <c r="E178" s="1"/>
      <c r="F178" s="1"/>
    </row>
    <row r="179" spans="1:6" s="2" customFormat="1" ht="15">
      <c r="A179" s="1"/>
      <c r="C179" s="3"/>
      <c r="E179" s="1"/>
      <c r="F179" s="1"/>
    </row>
    <row r="180" spans="1:6" s="2" customFormat="1" ht="15">
      <c r="A180" s="1"/>
      <c r="C180" s="3"/>
      <c r="E180" s="1"/>
      <c r="F180" s="1"/>
    </row>
    <row r="181" spans="1:6" s="2" customFormat="1" ht="15">
      <c r="A181" s="1"/>
      <c r="C181" s="3"/>
      <c r="E181" s="1"/>
      <c r="F181" s="1"/>
    </row>
    <row r="182" spans="1:6" s="2" customFormat="1" ht="15">
      <c r="A182" s="1"/>
      <c r="C182" s="3"/>
      <c r="E182" s="1"/>
      <c r="F182" s="1"/>
    </row>
    <row r="183" spans="1:6" s="2" customFormat="1" ht="15">
      <c r="A183" s="1"/>
      <c r="C183" s="3"/>
      <c r="E183" s="1"/>
      <c r="F183" s="1"/>
    </row>
    <row r="184" spans="1:6" s="2" customFormat="1" ht="15">
      <c r="A184" s="1"/>
      <c r="C184" s="3"/>
      <c r="E184" s="1"/>
      <c r="F184" s="1"/>
    </row>
  </sheetData>
  <sheetProtection/>
  <mergeCells count="2">
    <mergeCell ref="A1:E2"/>
    <mergeCell ref="A18:F1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7"/>
  <sheetViews>
    <sheetView zoomScale="59" zoomScaleNormal="59" zoomScalePageLayoutView="0" workbookViewId="0" topLeftCell="A1">
      <pane xSplit="1" ySplit="2" topLeftCell="B1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59" sqref="L59"/>
    </sheetView>
  </sheetViews>
  <sheetFormatPr defaultColWidth="9.00390625" defaultRowHeight="12.75"/>
  <cols>
    <col min="1" max="1" width="15.625" style="3" customWidth="1"/>
    <col min="2" max="2" width="68.625" style="3" customWidth="1"/>
    <col min="3" max="3" width="18.00390625" style="3" customWidth="1"/>
    <col min="4" max="4" width="9.375" style="3" customWidth="1"/>
    <col min="5" max="5" width="11.375" style="33" customWidth="1"/>
    <col min="6" max="6" width="11.375" style="34" customWidth="1"/>
    <col min="7" max="8" width="11.375" style="35" customWidth="1"/>
    <col min="9" max="10" width="10.875" style="36" customWidth="1"/>
    <col min="11" max="11" width="18.25390625" style="37" customWidth="1"/>
    <col min="12" max="12" width="18.75390625" style="3" customWidth="1"/>
    <col min="13" max="14" width="0" style="1" hidden="1" customWidth="1"/>
    <col min="15" max="16384" width="9.125" style="1" customWidth="1"/>
  </cols>
  <sheetData>
    <row r="1" spans="1:9" s="38" customFormat="1" ht="21.75" customHeight="1">
      <c r="A1" s="39"/>
      <c r="B1" s="43"/>
      <c r="C1" s="43"/>
      <c r="D1" s="43"/>
      <c r="E1" s="44"/>
      <c r="F1" s="40"/>
      <c r="G1" s="45"/>
      <c r="H1" s="41"/>
      <c r="I1" s="42"/>
    </row>
    <row r="2" spans="1:8" s="51" customFormat="1" ht="27" customHeight="1">
      <c r="A2" s="46" t="s">
        <v>472</v>
      </c>
      <c r="B2" s="46" t="s">
        <v>564</v>
      </c>
      <c r="C2" s="47" t="s">
        <v>473</v>
      </c>
      <c r="D2" s="47" t="s">
        <v>565</v>
      </c>
      <c r="E2" s="48" t="s">
        <v>566</v>
      </c>
      <c r="F2" s="48" t="s">
        <v>567</v>
      </c>
      <c r="G2" s="49" t="s">
        <v>568</v>
      </c>
      <c r="H2" s="50" t="s">
        <v>569</v>
      </c>
    </row>
    <row r="3" spans="1:8" s="52" customFormat="1" ht="28.5" customHeight="1">
      <c r="A3" s="170" t="s">
        <v>570</v>
      </c>
      <c r="B3" s="170"/>
      <c r="C3" s="170"/>
      <c r="D3" s="170"/>
      <c r="E3" s="170"/>
      <c r="F3" s="170"/>
      <c r="G3" s="170"/>
      <c r="H3" s="170"/>
    </row>
    <row r="4" spans="1:8" s="52" customFormat="1" ht="15">
      <c r="A4" s="158" t="s">
        <v>571</v>
      </c>
      <c r="B4" s="54" t="s">
        <v>572</v>
      </c>
      <c r="C4" s="54" t="s">
        <v>509</v>
      </c>
      <c r="D4" s="54" t="s">
        <v>573</v>
      </c>
      <c r="E4" s="55">
        <v>750</v>
      </c>
      <c r="F4" s="56">
        <f aca="true" t="shared" si="0" ref="F4:F20">E4*0.96</f>
        <v>720</v>
      </c>
      <c r="G4" s="56">
        <f aca="true" t="shared" si="1" ref="G4:G20">E4*0.92</f>
        <v>690</v>
      </c>
      <c r="H4" s="57">
        <f aca="true" t="shared" si="2" ref="H4:H20">E4*0.88</f>
        <v>660</v>
      </c>
    </row>
    <row r="5" spans="1:8" s="52" customFormat="1" ht="15">
      <c r="A5" s="158" t="s">
        <v>574</v>
      </c>
      <c r="B5" s="54" t="s">
        <v>572</v>
      </c>
      <c r="C5" s="54" t="s">
        <v>509</v>
      </c>
      <c r="D5" s="54" t="s">
        <v>575</v>
      </c>
      <c r="E5" s="55">
        <v>750</v>
      </c>
      <c r="F5" s="56">
        <f t="shared" si="0"/>
        <v>720</v>
      </c>
      <c r="G5" s="56">
        <f t="shared" si="1"/>
        <v>690</v>
      </c>
      <c r="H5" s="57">
        <f t="shared" si="2"/>
        <v>660</v>
      </c>
    </row>
    <row r="6" spans="1:8" s="52" customFormat="1" ht="15">
      <c r="A6" s="158" t="s">
        <v>576</v>
      </c>
      <c r="B6" s="54" t="s">
        <v>572</v>
      </c>
      <c r="C6" s="54" t="s">
        <v>509</v>
      </c>
      <c r="D6" s="54" t="s">
        <v>575</v>
      </c>
      <c r="E6" s="55">
        <v>750</v>
      </c>
      <c r="F6" s="56">
        <f t="shared" si="0"/>
        <v>720</v>
      </c>
      <c r="G6" s="56">
        <f t="shared" si="1"/>
        <v>690</v>
      </c>
      <c r="H6" s="57">
        <f t="shared" si="2"/>
        <v>660</v>
      </c>
    </row>
    <row r="7" spans="1:8" s="52" customFormat="1" ht="15">
      <c r="A7" s="158" t="s">
        <v>577</v>
      </c>
      <c r="B7" s="54" t="s">
        <v>572</v>
      </c>
      <c r="C7" s="54" t="s">
        <v>509</v>
      </c>
      <c r="D7" s="54" t="s">
        <v>573</v>
      </c>
      <c r="E7" s="55">
        <v>750</v>
      </c>
      <c r="F7" s="56">
        <f t="shared" si="0"/>
        <v>720</v>
      </c>
      <c r="G7" s="56">
        <f t="shared" si="1"/>
        <v>690</v>
      </c>
      <c r="H7" s="57">
        <f t="shared" si="2"/>
        <v>660</v>
      </c>
    </row>
    <row r="8" spans="1:8" s="52" customFormat="1" ht="15">
      <c r="A8" s="158" t="s">
        <v>578</v>
      </c>
      <c r="B8" s="54" t="s">
        <v>579</v>
      </c>
      <c r="C8" s="54" t="s">
        <v>509</v>
      </c>
      <c r="D8" s="54" t="s">
        <v>573</v>
      </c>
      <c r="E8" s="55">
        <v>750</v>
      </c>
      <c r="F8" s="56">
        <f t="shared" si="0"/>
        <v>720</v>
      </c>
      <c r="G8" s="56">
        <f t="shared" si="1"/>
        <v>690</v>
      </c>
      <c r="H8" s="57">
        <f t="shared" si="2"/>
        <v>660</v>
      </c>
    </row>
    <row r="9" spans="1:8" s="52" customFormat="1" ht="15">
      <c r="A9" s="158" t="s">
        <v>580</v>
      </c>
      <c r="B9" s="54" t="s">
        <v>579</v>
      </c>
      <c r="C9" s="54" t="s">
        <v>509</v>
      </c>
      <c r="D9" s="54" t="s">
        <v>575</v>
      </c>
      <c r="E9" s="55">
        <v>750</v>
      </c>
      <c r="F9" s="56">
        <f t="shared" si="0"/>
        <v>720</v>
      </c>
      <c r="G9" s="56">
        <f t="shared" si="1"/>
        <v>690</v>
      </c>
      <c r="H9" s="57">
        <f t="shared" si="2"/>
        <v>660</v>
      </c>
    </row>
    <row r="10" spans="1:8" s="52" customFormat="1" ht="15">
      <c r="A10" s="158" t="s">
        <v>581</v>
      </c>
      <c r="B10" s="54" t="s">
        <v>579</v>
      </c>
      <c r="C10" s="54" t="s">
        <v>509</v>
      </c>
      <c r="D10" s="54" t="s">
        <v>575</v>
      </c>
      <c r="E10" s="55">
        <v>750</v>
      </c>
      <c r="F10" s="56">
        <f t="shared" si="0"/>
        <v>720</v>
      </c>
      <c r="G10" s="56">
        <f t="shared" si="1"/>
        <v>690</v>
      </c>
      <c r="H10" s="57">
        <f t="shared" si="2"/>
        <v>660</v>
      </c>
    </row>
    <row r="11" spans="1:8" s="52" customFormat="1" ht="15">
      <c r="A11" s="158" t="s">
        <v>582</v>
      </c>
      <c r="B11" s="54" t="s">
        <v>579</v>
      </c>
      <c r="C11" s="54" t="s">
        <v>509</v>
      </c>
      <c r="D11" s="54" t="s">
        <v>573</v>
      </c>
      <c r="E11" s="55">
        <v>750</v>
      </c>
      <c r="F11" s="56">
        <f t="shared" si="0"/>
        <v>720</v>
      </c>
      <c r="G11" s="56">
        <f t="shared" si="1"/>
        <v>690</v>
      </c>
      <c r="H11" s="57">
        <f t="shared" si="2"/>
        <v>660</v>
      </c>
    </row>
    <row r="12" spans="1:8" s="52" customFormat="1" ht="15">
      <c r="A12" s="158" t="s">
        <v>583</v>
      </c>
      <c r="B12" s="54" t="s">
        <v>584</v>
      </c>
      <c r="C12" s="54" t="s">
        <v>509</v>
      </c>
      <c r="D12" s="54" t="s">
        <v>575</v>
      </c>
      <c r="E12" s="55">
        <v>699</v>
      </c>
      <c r="F12" s="56">
        <f t="shared" si="0"/>
        <v>671.04</v>
      </c>
      <c r="G12" s="56">
        <f t="shared" si="1"/>
        <v>643.08</v>
      </c>
      <c r="H12" s="57">
        <f t="shared" si="2"/>
        <v>615.12</v>
      </c>
    </row>
    <row r="13" spans="1:8" s="52" customFormat="1" ht="15">
      <c r="A13" s="158" t="s">
        <v>585</v>
      </c>
      <c r="B13" s="54" t="s">
        <v>586</v>
      </c>
      <c r="C13" s="54" t="s">
        <v>587</v>
      </c>
      <c r="D13" s="54" t="s">
        <v>575</v>
      </c>
      <c r="E13" s="55">
        <v>520</v>
      </c>
      <c r="F13" s="56">
        <f t="shared" si="0"/>
        <v>499.2</v>
      </c>
      <c r="G13" s="56">
        <f t="shared" si="1"/>
        <v>478.40000000000003</v>
      </c>
      <c r="H13" s="57">
        <f t="shared" si="2"/>
        <v>457.6</v>
      </c>
    </row>
    <row r="14" spans="1:8" s="52" customFormat="1" ht="15">
      <c r="A14" s="158" t="s">
        <v>465</v>
      </c>
      <c r="B14" s="54" t="s">
        <v>466</v>
      </c>
      <c r="C14" s="54" t="s">
        <v>467</v>
      </c>
      <c r="D14" s="54" t="s">
        <v>575</v>
      </c>
      <c r="E14" s="55"/>
      <c r="F14" s="56"/>
      <c r="G14" s="56"/>
      <c r="H14" s="57"/>
    </row>
    <row r="15" spans="1:8" s="52" customFormat="1" ht="15">
      <c r="A15" s="158" t="s">
        <v>305</v>
      </c>
      <c r="B15" s="54" t="s">
        <v>588</v>
      </c>
      <c r="C15" s="54" t="s">
        <v>589</v>
      </c>
      <c r="D15" s="54" t="s">
        <v>575</v>
      </c>
      <c r="E15" s="55">
        <v>630</v>
      </c>
      <c r="F15" s="56">
        <f t="shared" si="0"/>
        <v>604.8</v>
      </c>
      <c r="G15" s="56">
        <f t="shared" si="1"/>
        <v>579.6</v>
      </c>
      <c r="H15" s="57">
        <f t="shared" si="2"/>
        <v>554.4</v>
      </c>
    </row>
    <row r="16" spans="1:8" s="52" customFormat="1" ht="15">
      <c r="A16" s="158" t="s">
        <v>464</v>
      </c>
      <c r="B16" s="54" t="s">
        <v>468</v>
      </c>
      <c r="C16" s="54" t="s">
        <v>469</v>
      </c>
      <c r="D16" s="54" t="s">
        <v>707</v>
      </c>
      <c r="E16" s="55"/>
      <c r="F16" s="56"/>
      <c r="G16" s="56"/>
      <c r="H16" s="57"/>
    </row>
    <row r="17" spans="1:8" s="52" customFormat="1" ht="15">
      <c r="A17" s="158" t="s">
        <v>590</v>
      </c>
      <c r="B17" s="54" t="s">
        <v>591</v>
      </c>
      <c r="C17" s="54" t="s">
        <v>587</v>
      </c>
      <c r="D17" s="54" t="s">
        <v>479</v>
      </c>
      <c r="E17" s="55">
        <v>437.5</v>
      </c>
      <c r="F17" s="56">
        <f t="shared" si="0"/>
        <v>420</v>
      </c>
      <c r="G17" s="56">
        <f t="shared" si="1"/>
        <v>402.5</v>
      </c>
      <c r="H17" s="57">
        <f t="shared" si="2"/>
        <v>385</v>
      </c>
    </row>
    <row r="18" spans="1:8" s="52" customFormat="1" ht="15">
      <c r="A18" s="159" t="s">
        <v>592</v>
      </c>
      <c r="B18" s="59" t="s">
        <v>593</v>
      </c>
      <c r="C18" s="59" t="s">
        <v>594</v>
      </c>
      <c r="D18" s="59" t="s">
        <v>595</v>
      </c>
      <c r="E18" s="60">
        <v>415</v>
      </c>
      <c r="F18" s="56">
        <f t="shared" si="0"/>
        <v>398.4</v>
      </c>
      <c r="G18" s="56">
        <f t="shared" si="1"/>
        <v>381.8</v>
      </c>
      <c r="H18" s="57">
        <f t="shared" si="2"/>
        <v>365.2</v>
      </c>
    </row>
    <row r="19" spans="1:8" s="52" customFormat="1" ht="17.25" customHeight="1">
      <c r="A19" s="159" t="s">
        <v>596</v>
      </c>
      <c r="B19" s="59" t="s">
        <v>597</v>
      </c>
      <c r="C19" s="59" t="s">
        <v>598</v>
      </c>
      <c r="D19" s="59" t="s">
        <v>595</v>
      </c>
      <c r="E19" s="60">
        <v>575</v>
      </c>
      <c r="F19" s="56">
        <f t="shared" si="0"/>
        <v>552</v>
      </c>
      <c r="G19" s="56">
        <f t="shared" si="1"/>
        <v>529</v>
      </c>
      <c r="H19" s="57">
        <f t="shared" si="2"/>
        <v>506</v>
      </c>
    </row>
    <row r="20" spans="1:8" s="52" customFormat="1" ht="15">
      <c r="A20" s="159" t="s">
        <v>599</v>
      </c>
      <c r="B20" s="59" t="s">
        <v>600</v>
      </c>
      <c r="C20" s="59" t="s">
        <v>598</v>
      </c>
      <c r="D20" s="59" t="s">
        <v>595</v>
      </c>
      <c r="E20" s="60">
        <v>475</v>
      </c>
      <c r="F20" s="56">
        <f t="shared" si="0"/>
        <v>456</v>
      </c>
      <c r="G20" s="56">
        <f t="shared" si="1"/>
        <v>437</v>
      </c>
      <c r="H20" s="57">
        <f t="shared" si="2"/>
        <v>418</v>
      </c>
    </row>
    <row r="21" spans="1:8" s="52" customFormat="1" ht="29.25" customHeight="1">
      <c r="A21" s="171" t="s">
        <v>463</v>
      </c>
      <c r="B21" s="171"/>
      <c r="C21" s="171"/>
      <c r="D21" s="171"/>
      <c r="E21" s="171"/>
      <c r="F21" s="171"/>
      <c r="G21" s="171"/>
      <c r="H21" s="171"/>
    </row>
    <row r="22" spans="1:8" s="52" customFormat="1" ht="15">
      <c r="A22" s="160" t="s">
        <v>306</v>
      </c>
      <c r="B22" s="54" t="s">
        <v>307</v>
      </c>
      <c r="C22" s="54"/>
      <c r="D22" s="54" t="s">
        <v>575</v>
      </c>
      <c r="E22" s="55">
        <v>657</v>
      </c>
      <c r="F22" s="56">
        <f aca="true" t="shared" si="3" ref="F22:F85">E22*0.96</f>
        <v>630.72</v>
      </c>
      <c r="G22" s="56">
        <f>E22*0.92</f>
        <v>604.44</v>
      </c>
      <c r="H22" s="57">
        <f>E22*0.88</f>
        <v>578.16</v>
      </c>
    </row>
    <row r="23" spans="1:8" s="52" customFormat="1" ht="15">
      <c r="A23" s="160" t="s">
        <v>308</v>
      </c>
      <c r="B23" s="54" t="s">
        <v>309</v>
      </c>
      <c r="C23" s="54" t="s">
        <v>427</v>
      </c>
      <c r="D23" s="54" t="s">
        <v>575</v>
      </c>
      <c r="E23" s="55">
        <v>500</v>
      </c>
      <c r="F23" s="56">
        <f t="shared" si="3"/>
        <v>480</v>
      </c>
      <c r="G23" s="56">
        <f aca="true" t="shared" si="4" ref="G23:G42">E23*0.92</f>
        <v>460</v>
      </c>
      <c r="H23" s="57">
        <f aca="true" t="shared" si="5" ref="H23:H42">E23*0.88</f>
        <v>440</v>
      </c>
    </row>
    <row r="24" spans="1:8" s="52" customFormat="1" ht="15">
      <c r="A24" s="160" t="s">
        <v>310</v>
      </c>
      <c r="B24" s="54" t="s">
        <v>311</v>
      </c>
      <c r="C24" s="54" t="s">
        <v>428</v>
      </c>
      <c r="D24" s="54" t="s">
        <v>575</v>
      </c>
      <c r="E24" s="55">
        <v>650</v>
      </c>
      <c r="F24" s="56">
        <f t="shared" si="3"/>
        <v>624</v>
      </c>
      <c r="G24" s="56">
        <f t="shared" si="4"/>
        <v>598</v>
      </c>
      <c r="H24" s="57">
        <f t="shared" si="5"/>
        <v>572</v>
      </c>
    </row>
    <row r="25" spans="1:8" s="52" customFormat="1" ht="15">
      <c r="A25" s="160" t="s">
        <v>312</v>
      </c>
      <c r="B25" s="54" t="s">
        <v>313</v>
      </c>
      <c r="C25" s="54" t="s">
        <v>429</v>
      </c>
      <c r="D25" s="54" t="s">
        <v>575</v>
      </c>
      <c r="E25" s="55">
        <v>650</v>
      </c>
      <c r="F25" s="56">
        <f t="shared" si="3"/>
        <v>624</v>
      </c>
      <c r="G25" s="56">
        <f t="shared" si="4"/>
        <v>598</v>
      </c>
      <c r="H25" s="57">
        <f t="shared" si="5"/>
        <v>572</v>
      </c>
    </row>
    <row r="26" spans="1:8" s="52" customFormat="1" ht="15">
      <c r="A26" s="160" t="s">
        <v>314</v>
      </c>
      <c r="B26" s="54" t="s">
        <v>315</v>
      </c>
      <c r="C26" s="54"/>
      <c r="D26" s="54" t="s">
        <v>575</v>
      </c>
      <c r="E26" s="55">
        <v>644</v>
      </c>
      <c r="F26" s="56">
        <f t="shared" si="3"/>
        <v>618.24</v>
      </c>
      <c r="G26" s="56">
        <f t="shared" si="4"/>
        <v>592.48</v>
      </c>
      <c r="H26" s="57">
        <f t="shared" si="5"/>
        <v>566.72</v>
      </c>
    </row>
    <row r="27" spans="1:8" s="52" customFormat="1" ht="15">
      <c r="A27" s="160" t="s">
        <v>601</v>
      </c>
      <c r="B27" s="54" t="s">
        <v>602</v>
      </c>
      <c r="C27" s="54" t="s">
        <v>430</v>
      </c>
      <c r="D27" s="54" t="s">
        <v>575</v>
      </c>
      <c r="E27" s="55">
        <v>669</v>
      </c>
      <c r="F27" s="56">
        <f t="shared" si="3"/>
        <v>642.24</v>
      </c>
      <c r="G27" s="56">
        <f t="shared" si="4"/>
        <v>615.48</v>
      </c>
      <c r="H27" s="57">
        <f t="shared" si="5"/>
        <v>588.72</v>
      </c>
    </row>
    <row r="28" spans="1:8" s="52" customFormat="1" ht="15">
      <c r="A28" s="160" t="s">
        <v>316</v>
      </c>
      <c r="B28" s="54" t="s">
        <v>317</v>
      </c>
      <c r="C28" s="54" t="s">
        <v>431</v>
      </c>
      <c r="D28" s="54" t="s">
        <v>575</v>
      </c>
      <c r="E28" s="55">
        <v>669</v>
      </c>
      <c r="F28" s="56">
        <f t="shared" si="3"/>
        <v>642.24</v>
      </c>
      <c r="G28" s="56">
        <f t="shared" si="4"/>
        <v>615.48</v>
      </c>
      <c r="H28" s="57">
        <f t="shared" si="5"/>
        <v>588.72</v>
      </c>
    </row>
    <row r="29" spans="1:8" s="52" customFormat="1" ht="15">
      <c r="A29" s="160" t="s">
        <v>318</v>
      </c>
      <c r="B29" s="54" t="s">
        <v>319</v>
      </c>
      <c r="C29" s="54" t="s">
        <v>432</v>
      </c>
      <c r="D29" s="54" t="s">
        <v>575</v>
      </c>
      <c r="E29" s="55">
        <v>638</v>
      </c>
      <c r="F29" s="56">
        <f t="shared" si="3"/>
        <v>612.48</v>
      </c>
      <c r="G29" s="56">
        <f t="shared" si="4"/>
        <v>586.96</v>
      </c>
      <c r="H29" s="57">
        <f t="shared" si="5"/>
        <v>561.44</v>
      </c>
    </row>
    <row r="30" spans="1:8" s="52" customFormat="1" ht="15">
      <c r="A30" s="160" t="s">
        <v>320</v>
      </c>
      <c r="B30" s="54" t="s">
        <v>321</v>
      </c>
      <c r="C30" s="54" t="s">
        <v>433</v>
      </c>
      <c r="D30" s="54" t="s">
        <v>575</v>
      </c>
      <c r="E30" s="55">
        <v>650</v>
      </c>
      <c r="F30" s="56">
        <f t="shared" si="3"/>
        <v>624</v>
      </c>
      <c r="G30" s="56">
        <f t="shared" si="4"/>
        <v>598</v>
      </c>
      <c r="H30" s="57">
        <f t="shared" si="5"/>
        <v>572</v>
      </c>
    </row>
    <row r="31" spans="1:8" s="52" customFormat="1" ht="15">
      <c r="A31" s="160" t="s">
        <v>322</v>
      </c>
      <c r="B31" s="54" t="s">
        <v>323</v>
      </c>
      <c r="C31" s="54"/>
      <c r="D31" s="54" t="s">
        <v>595</v>
      </c>
      <c r="E31" s="55">
        <v>538</v>
      </c>
      <c r="F31" s="56">
        <f t="shared" si="3"/>
        <v>516.48</v>
      </c>
      <c r="G31" s="56">
        <f t="shared" si="4"/>
        <v>494.96000000000004</v>
      </c>
      <c r="H31" s="57">
        <f t="shared" si="5"/>
        <v>473.44</v>
      </c>
    </row>
    <row r="32" spans="1:8" s="52" customFormat="1" ht="15">
      <c r="A32" s="160" t="s">
        <v>324</v>
      </c>
      <c r="B32" s="54" t="s">
        <v>325</v>
      </c>
      <c r="C32" s="54" t="s">
        <v>434</v>
      </c>
      <c r="D32" s="54" t="s">
        <v>575</v>
      </c>
      <c r="E32" s="55">
        <v>688</v>
      </c>
      <c r="F32" s="56">
        <f t="shared" si="3"/>
        <v>660.48</v>
      </c>
      <c r="G32" s="56">
        <f t="shared" si="4"/>
        <v>632.96</v>
      </c>
      <c r="H32" s="57">
        <f t="shared" si="5"/>
        <v>605.44</v>
      </c>
    </row>
    <row r="33" spans="1:8" s="52" customFormat="1" ht="15">
      <c r="A33" s="160" t="s">
        <v>326</v>
      </c>
      <c r="B33" s="54" t="s">
        <v>327</v>
      </c>
      <c r="C33" s="54" t="s">
        <v>435</v>
      </c>
      <c r="D33" s="54" t="s">
        <v>595</v>
      </c>
      <c r="E33" s="55">
        <v>585</v>
      </c>
      <c r="F33" s="56">
        <f t="shared" si="3"/>
        <v>561.6</v>
      </c>
      <c r="G33" s="56">
        <f t="shared" si="4"/>
        <v>538.2</v>
      </c>
      <c r="H33" s="57">
        <f t="shared" si="5"/>
        <v>514.8</v>
      </c>
    </row>
    <row r="34" spans="1:8" s="52" customFormat="1" ht="15">
      <c r="A34" s="160" t="s">
        <v>328</v>
      </c>
      <c r="B34" s="54" t="s">
        <v>329</v>
      </c>
      <c r="C34" s="54" t="s">
        <v>436</v>
      </c>
      <c r="D34" s="54" t="s">
        <v>575</v>
      </c>
      <c r="E34" s="55">
        <v>1082</v>
      </c>
      <c r="F34" s="56">
        <f t="shared" si="3"/>
        <v>1038.72</v>
      </c>
      <c r="G34" s="56">
        <f t="shared" si="4"/>
        <v>995.44</v>
      </c>
      <c r="H34" s="57">
        <f t="shared" si="5"/>
        <v>952.16</v>
      </c>
    </row>
    <row r="35" spans="1:8" s="52" customFormat="1" ht="15">
      <c r="A35" s="160" t="s">
        <v>330</v>
      </c>
      <c r="B35" s="54" t="s">
        <v>331</v>
      </c>
      <c r="C35" s="54" t="s">
        <v>437</v>
      </c>
      <c r="D35" s="54" t="s">
        <v>575</v>
      </c>
      <c r="E35" s="55">
        <v>1082</v>
      </c>
      <c r="F35" s="56">
        <f t="shared" si="3"/>
        <v>1038.72</v>
      </c>
      <c r="G35" s="56">
        <f t="shared" si="4"/>
        <v>995.44</v>
      </c>
      <c r="H35" s="57">
        <f t="shared" si="5"/>
        <v>952.16</v>
      </c>
    </row>
    <row r="36" spans="1:8" s="52" customFormat="1" ht="15">
      <c r="A36" s="160" t="s">
        <v>332</v>
      </c>
      <c r="B36" s="54" t="s">
        <v>333</v>
      </c>
      <c r="C36" s="54" t="s">
        <v>430</v>
      </c>
      <c r="D36" s="54" t="s">
        <v>575</v>
      </c>
      <c r="E36" s="55">
        <v>1082</v>
      </c>
      <c r="F36" s="56">
        <f t="shared" si="3"/>
        <v>1038.72</v>
      </c>
      <c r="G36" s="56">
        <f t="shared" si="4"/>
        <v>995.44</v>
      </c>
      <c r="H36" s="57">
        <f t="shared" si="5"/>
        <v>952.16</v>
      </c>
    </row>
    <row r="37" spans="1:8" s="52" customFormat="1" ht="15">
      <c r="A37" s="160" t="s">
        <v>334</v>
      </c>
      <c r="B37" s="54" t="s">
        <v>335</v>
      </c>
      <c r="C37" s="54" t="s">
        <v>438</v>
      </c>
      <c r="D37" s="54" t="s">
        <v>595</v>
      </c>
      <c r="E37" s="55">
        <v>657</v>
      </c>
      <c r="F37" s="56">
        <f t="shared" si="3"/>
        <v>630.72</v>
      </c>
      <c r="G37" s="56">
        <f t="shared" si="4"/>
        <v>604.44</v>
      </c>
      <c r="H37" s="57">
        <f t="shared" si="5"/>
        <v>578.16</v>
      </c>
    </row>
    <row r="38" spans="1:8" s="52" customFormat="1" ht="15">
      <c r="A38" s="160" t="s">
        <v>336</v>
      </c>
      <c r="B38" s="54" t="s">
        <v>337</v>
      </c>
      <c r="C38" s="54" t="s">
        <v>439</v>
      </c>
      <c r="D38" s="54" t="s">
        <v>440</v>
      </c>
      <c r="E38" s="55">
        <v>675</v>
      </c>
      <c r="F38" s="56">
        <f t="shared" si="3"/>
        <v>648</v>
      </c>
      <c r="G38" s="56">
        <f t="shared" si="4"/>
        <v>621</v>
      </c>
      <c r="H38" s="57">
        <f t="shared" si="5"/>
        <v>594</v>
      </c>
    </row>
    <row r="39" spans="1:8" s="52" customFormat="1" ht="15">
      <c r="A39" s="160" t="s">
        <v>338</v>
      </c>
      <c r="B39" s="54" t="s">
        <v>339</v>
      </c>
      <c r="C39" s="54" t="s">
        <v>441</v>
      </c>
      <c r="D39" s="54" t="s">
        <v>616</v>
      </c>
      <c r="E39" s="55">
        <v>675</v>
      </c>
      <c r="F39" s="56">
        <f t="shared" si="3"/>
        <v>648</v>
      </c>
      <c r="G39" s="56">
        <f t="shared" si="4"/>
        <v>621</v>
      </c>
      <c r="H39" s="57">
        <f t="shared" si="5"/>
        <v>594</v>
      </c>
    </row>
    <row r="40" spans="1:8" s="52" customFormat="1" ht="15">
      <c r="A40" s="160" t="s">
        <v>340</v>
      </c>
      <c r="B40" s="54" t="s">
        <v>341</v>
      </c>
      <c r="C40" s="54" t="s">
        <v>598</v>
      </c>
      <c r="D40" s="54" t="s">
        <v>575</v>
      </c>
      <c r="E40" s="55">
        <v>688</v>
      </c>
      <c r="F40" s="56">
        <f t="shared" si="3"/>
        <v>660.48</v>
      </c>
      <c r="G40" s="56">
        <f t="shared" si="4"/>
        <v>632.96</v>
      </c>
      <c r="H40" s="57">
        <f t="shared" si="5"/>
        <v>605.44</v>
      </c>
    </row>
    <row r="41" spans="1:8" s="52" customFormat="1" ht="15">
      <c r="A41" s="160" t="s">
        <v>342</v>
      </c>
      <c r="B41" s="54" t="s">
        <v>343</v>
      </c>
      <c r="C41" s="54"/>
      <c r="D41" s="54" t="s">
        <v>575</v>
      </c>
      <c r="E41" s="55">
        <v>563</v>
      </c>
      <c r="F41" s="56">
        <f t="shared" si="3"/>
        <v>540.48</v>
      </c>
      <c r="G41" s="56">
        <f t="shared" si="4"/>
        <v>517.96</v>
      </c>
      <c r="H41" s="57">
        <f t="shared" si="5"/>
        <v>495.44</v>
      </c>
    </row>
    <row r="42" spans="1:8" s="52" customFormat="1" ht="15">
      <c r="A42" s="160" t="s">
        <v>344</v>
      </c>
      <c r="B42" s="54" t="s">
        <v>345</v>
      </c>
      <c r="C42" s="54" t="s">
        <v>442</v>
      </c>
      <c r="D42" s="54" t="s">
        <v>616</v>
      </c>
      <c r="E42" s="55">
        <v>675</v>
      </c>
      <c r="F42" s="56">
        <f t="shared" si="3"/>
        <v>648</v>
      </c>
      <c r="G42" s="56">
        <f t="shared" si="4"/>
        <v>621</v>
      </c>
      <c r="H42" s="57">
        <f t="shared" si="5"/>
        <v>594</v>
      </c>
    </row>
    <row r="43" spans="1:8" s="52" customFormat="1" ht="15">
      <c r="A43" s="160" t="s">
        <v>346</v>
      </c>
      <c r="B43" s="54" t="s">
        <v>347</v>
      </c>
      <c r="C43" s="54" t="s">
        <v>443</v>
      </c>
      <c r="D43" s="54" t="s">
        <v>616</v>
      </c>
      <c r="E43" s="55">
        <v>675</v>
      </c>
      <c r="F43" s="56">
        <f t="shared" si="3"/>
        <v>648</v>
      </c>
      <c r="G43" s="56">
        <f aca="true" t="shared" si="6" ref="G43:G82">E43*0.92</f>
        <v>621</v>
      </c>
      <c r="H43" s="57">
        <f aca="true" t="shared" si="7" ref="H43:H82">E43*0.88</f>
        <v>594</v>
      </c>
    </row>
    <row r="44" spans="1:8" s="52" customFormat="1" ht="15">
      <c r="A44" s="160" t="s">
        <v>348</v>
      </c>
      <c r="B44" s="54" t="s">
        <v>349</v>
      </c>
      <c r="C44" s="54"/>
      <c r="D44" s="54" t="s">
        <v>575</v>
      </c>
      <c r="E44" s="55">
        <v>1088</v>
      </c>
      <c r="F44" s="56">
        <f t="shared" si="3"/>
        <v>1044.48</v>
      </c>
      <c r="G44" s="56">
        <f t="shared" si="6"/>
        <v>1000.96</v>
      </c>
      <c r="H44" s="57">
        <f t="shared" si="7"/>
        <v>957.44</v>
      </c>
    </row>
    <row r="45" spans="1:8" s="52" customFormat="1" ht="15">
      <c r="A45" s="160" t="s">
        <v>350</v>
      </c>
      <c r="B45" s="54" t="s">
        <v>351</v>
      </c>
      <c r="C45" s="54"/>
      <c r="D45" s="54" t="s">
        <v>575</v>
      </c>
      <c r="E45" s="55">
        <v>700</v>
      </c>
      <c r="F45" s="56">
        <f t="shared" si="3"/>
        <v>672</v>
      </c>
      <c r="G45" s="56">
        <f t="shared" si="6"/>
        <v>644</v>
      </c>
      <c r="H45" s="57">
        <f t="shared" si="7"/>
        <v>616</v>
      </c>
    </row>
    <row r="46" spans="1:8" s="52" customFormat="1" ht="15">
      <c r="A46" s="160" t="s">
        <v>352</v>
      </c>
      <c r="B46" s="54" t="s">
        <v>353</v>
      </c>
      <c r="C46" s="54" t="s">
        <v>442</v>
      </c>
      <c r="D46" s="54" t="s">
        <v>707</v>
      </c>
      <c r="E46" s="55">
        <v>689</v>
      </c>
      <c r="F46" s="56">
        <f t="shared" si="3"/>
        <v>661.4399999999999</v>
      </c>
      <c r="G46" s="56">
        <f t="shared" si="6"/>
        <v>633.88</v>
      </c>
      <c r="H46" s="57">
        <f t="shared" si="7"/>
        <v>606.32</v>
      </c>
    </row>
    <row r="47" spans="1:8" s="52" customFormat="1" ht="15">
      <c r="A47" s="160" t="s">
        <v>354</v>
      </c>
      <c r="B47" s="54" t="s">
        <v>355</v>
      </c>
      <c r="C47" s="54" t="s">
        <v>444</v>
      </c>
      <c r="D47" s="54" t="s">
        <v>445</v>
      </c>
      <c r="E47" s="55">
        <v>563</v>
      </c>
      <c r="F47" s="56">
        <f t="shared" si="3"/>
        <v>540.48</v>
      </c>
      <c r="G47" s="56">
        <f t="shared" si="6"/>
        <v>517.96</v>
      </c>
      <c r="H47" s="57">
        <f t="shared" si="7"/>
        <v>495.44</v>
      </c>
    </row>
    <row r="48" spans="1:8" s="52" customFormat="1" ht="15">
      <c r="A48" s="160" t="s">
        <v>356</v>
      </c>
      <c r="B48" s="54" t="s">
        <v>357</v>
      </c>
      <c r="C48" s="54" t="s">
        <v>446</v>
      </c>
      <c r="D48" s="54" t="s">
        <v>707</v>
      </c>
      <c r="E48" s="55"/>
      <c r="F48" s="56">
        <f t="shared" si="3"/>
        <v>0</v>
      </c>
      <c r="G48" s="56">
        <f t="shared" si="6"/>
        <v>0</v>
      </c>
      <c r="H48" s="57">
        <f t="shared" si="7"/>
        <v>0</v>
      </c>
    </row>
    <row r="49" spans="1:8" s="52" customFormat="1" ht="15">
      <c r="A49" s="160" t="s">
        <v>358</v>
      </c>
      <c r="B49" s="54" t="s">
        <v>359</v>
      </c>
      <c r="C49" s="54" t="s">
        <v>447</v>
      </c>
      <c r="D49" s="54" t="s">
        <v>575</v>
      </c>
      <c r="E49" s="55">
        <v>663</v>
      </c>
      <c r="F49" s="56">
        <f t="shared" si="3"/>
        <v>636.48</v>
      </c>
      <c r="G49" s="56">
        <f t="shared" si="6"/>
        <v>609.96</v>
      </c>
      <c r="H49" s="57">
        <f t="shared" si="7"/>
        <v>583.44</v>
      </c>
    </row>
    <row r="50" spans="1:8" s="52" customFormat="1" ht="15">
      <c r="A50" s="160" t="s">
        <v>360</v>
      </c>
      <c r="B50" s="54" t="s">
        <v>359</v>
      </c>
      <c r="C50" s="54" t="s">
        <v>441</v>
      </c>
      <c r="D50" s="54" t="s">
        <v>575</v>
      </c>
      <c r="E50" s="55">
        <v>631</v>
      </c>
      <c r="F50" s="56">
        <f t="shared" si="3"/>
        <v>605.76</v>
      </c>
      <c r="G50" s="56">
        <f t="shared" si="6"/>
        <v>580.52</v>
      </c>
      <c r="H50" s="57">
        <f t="shared" si="7"/>
        <v>555.28</v>
      </c>
    </row>
    <row r="51" spans="1:8" s="52" customFormat="1" ht="15">
      <c r="A51" s="160" t="s">
        <v>361</v>
      </c>
      <c r="B51" s="54" t="s">
        <v>362</v>
      </c>
      <c r="C51" s="54"/>
      <c r="D51" s="54" t="s">
        <v>575</v>
      </c>
      <c r="E51" s="55">
        <v>675</v>
      </c>
      <c r="F51" s="56">
        <f t="shared" si="3"/>
        <v>648</v>
      </c>
      <c r="G51" s="56">
        <f t="shared" si="6"/>
        <v>621</v>
      </c>
      <c r="H51" s="57">
        <f t="shared" si="7"/>
        <v>594</v>
      </c>
    </row>
    <row r="52" spans="1:8" s="52" customFormat="1" ht="15">
      <c r="A52" s="160" t="s">
        <v>363</v>
      </c>
      <c r="B52" s="54" t="s">
        <v>364</v>
      </c>
      <c r="C52" s="54" t="s">
        <v>448</v>
      </c>
      <c r="D52" s="54" t="s">
        <v>575</v>
      </c>
      <c r="E52" s="55">
        <v>1075</v>
      </c>
      <c r="F52" s="56">
        <f t="shared" si="3"/>
        <v>1032</v>
      </c>
      <c r="G52" s="56">
        <f t="shared" si="6"/>
        <v>989</v>
      </c>
      <c r="H52" s="57">
        <f t="shared" si="7"/>
        <v>946</v>
      </c>
    </row>
    <row r="53" spans="1:8" s="52" customFormat="1" ht="15">
      <c r="A53" s="160" t="s">
        <v>365</v>
      </c>
      <c r="B53" s="54" t="s">
        <v>366</v>
      </c>
      <c r="C53" s="54" t="s">
        <v>449</v>
      </c>
      <c r="D53" s="54" t="s">
        <v>575</v>
      </c>
      <c r="E53" s="55">
        <v>1100</v>
      </c>
      <c r="F53" s="56">
        <f t="shared" si="3"/>
        <v>1056</v>
      </c>
      <c r="G53" s="56">
        <f t="shared" si="6"/>
        <v>1012</v>
      </c>
      <c r="H53" s="57">
        <f t="shared" si="7"/>
        <v>968</v>
      </c>
    </row>
    <row r="54" spans="1:8" s="52" customFormat="1" ht="15">
      <c r="A54" s="160" t="s">
        <v>367</v>
      </c>
      <c r="B54" s="54" t="s">
        <v>368</v>
      </c>
      <c r="C54" s="54" t="s">
        <v>450</v>
      </c>
      <c r="D54" s="54" t="s">
        <v>575</v>
      </c>
      <c r="E54" s="55">
        <v>669</v>
      </c>
      <c r="F54" s="56">
        <f t="shared" si="3"/>
        <v>642.24</v>
      </c>
      <c r="G54" s="56">
        <f t="shared" si="6"/>
        <v>615.48</v>
      </c>
      <c r="H54" s="57">
        <f t="shared" si="7"/>
        <v>588.72</v>
      </c>
    </row>
    <row r="55" spans="1:8" s="52" customFormat="1" ht="15">
      <c r="A55" s="160" t="s">
        <v>369</v>
      </c>
      <c r="B55" s="54" t="s">
        <v>370</v>
      </c>
      <c r="C55" s="54" t="s">
        <v>441</v>
      </c>
      <c r="D55" s="54" t="s">
        <v>575</v>
      </c>
      <c r="E55" s="55">
        <v>1113</v>
      </c>
      <c r="F55" s="56">
        <f t="shared" si="3"/>
        <v>1068.48</v>
      </c>
      <c r="G55" s="56">
        <f t="shared" si="6"/>
        <v>1023.96</v>
      </c>
      <c r="H55" s="57">
        <f t="shared" si="7"/>
        <v>979.44</v>
      </c>
    </row>
    <row r="56" spans="1:8" s="52" customFormat="1" ht="15">
      <c r="A56" s="160" t="s">
        <v>371</v>
      </c>
      <c r="B56" s="54" t="s">
        <v>372</v>
      </c>
      <c r="C56" s="54" t="s">
        <v>451</v>
      </c>
      <c r="D56" s="54" t="s">
        <v>575</v>
      </c>
      <c r="E56" s="55">
        <v>1113</v>
      </c>
      <c r="F56" s="56">
        <f t="shared" si="3"/>
        <v>1068.48</v>
      </c>
      <c r="G56" s="56">
        <f t="shared" si="6"/>
        <v>1023.96</v>
      </c>
      <c r="H56" s="57">
        <f t="shared" si="7"/>
        <v>979.44</v>
      </c>
    </row>
    <row r="57" spans="1:8" s="52" customFormat="1" ht="15">
      <c r="A57" s="160" t="s">
        <v>373</v>
      </c>
      <c r="B57" s="54" t="s">
        <v>374</v>
      </c>
      <c r="C57" s="54" t="s">
        <v>452</v>
      </c>
      <c r="D57" s="54" t="s">
        <v>575</v>
      </c>
      <c r="E57" s="55">
        <v>1113</v>
      </c>
      <c r="F57" s="56">
        <f t="shared" si="3"/>
        <v>1068.48</v>
      </c>
      <c r="G57" s="56">
        <f t="shared" si="6"/>
        <v>1023.96</v>
      </c>
      <c r="H57" s="57">
        <f t="shared" si="7"/>
        <v>979.44</v>
      </c>
    </row>
    <row r="58" spans="1:8" s="52" customFormat="1" ht="15">
      <c r="A58" s="160" t="s">
        <v>375</v>
      </c>
      <c r="B58" s="54" t="s">
        <v>376</v>
      </c>
      <c r="C58" s="54"/>
      <c r="D58" s="54" t="s">
        <v>575</v>
      </c>
      <c r="E58" s="55">
        <v>1113</v>
      </c>
      <c r="F58" s="56">
        <f t="shared" si="3"/>
        <v>1068.48</v>
      </c>
      <c r="G58" s="56">
        <f t="shared" si="6"/>
        <v>1023.96</v>
      </c>
      <c r="H58" s="57">
        <f t="shared" si="7"/>
        <v>979.44</v>
      </c>
    </row>
    <row r="59" spans="1:8" s="52" customFormat="1" ht="15">
      <c r="A59" s="160" t="s">
        <v>377</v>
      </c>
      <c r="B59" s="54" t="s">
        <v>378</v>
      </c>
      <c r="C59" s="54" t="s">
        <v>441</v>
      </c>
      <c r="D59" s="54" t="s">
        <v>479</v>
      </c>
      <c r="E59" s="55"/>
      <c r="F59" s="56">
        <f t="shared" si="3"/>
        <v>0</v>
      </c>
      <c r="G59" s="56">
        <f t="shared" si="6"/>
        <v>0</v>
      </c>
      <c r="H59" s="57">
        <f t="shared" si="7"/>
        <v>0</v>
      </c>
    </row>
    <row r="60" spans="1:8" s="52" customFormat="1" ht="15">
      <c r="A60" s="160" t="s">
        <v>379</v>
      </c>
      <c r="B60" s="54" t="s">
        <v>380</v>
      </c>
      <c r="C60" s="54" t="s">
        <v>441</v>
      </c>
      <c r="D60" s="54" t="s">
        <v>575</v>
      </c>
      <c r="E60" s="55">
        <v>1082</v>
      </c>
      <c r="F60" s="56">
        <f t="shared" si="3"/>
        <v>1038.72</v>
      </c>
      <c r="G60" s="56">
        <f t="shared" si="6"/>
        <v>995.44</v>
      </c>
      <c r="H60" s="57">
        <f t="shared" si="7"/>
        <v>952.16</v>
      </c>
    </row>
    <row r="61" spans="1:8" s="52" customFormat="1" ht="15">
      <c r="A61" s="160" t="s">
        <v>381</v>
      </c>
      <c r="B61" s="54" t="s">
        <v>382</v>
      </c>
      <c r="C61" s="54" t="s">
        <v>453</v>
      </c>
      <c r="D61" s="54" t="s">
        <v>575</v>
      </c>
      <c r="E61" s="55">
        <v>1082</v>
      </c>
      <c r="F61" s="56">
        <f t="shared" si="3"/>
        <v>1038.72</v>
      </c>
      <c r="G61" s="56">
        <f t="shared" si="6"/>
        <v>995.44</v>
      </c>
      <c r="H61" s="57">
        <f t="shared" si="7"/>
        <v>952.16</v>
      </c>
    </row>
    <row r="62" spans="1:8" s="52" customFormat="1" ht="15">
      <c r="A62" s="160" t="s">
        <v>383</v>
      </c>
      <c r="B62" s="54" t="s">
        <v>384</v>
      </c>
      <c r="C62" s="54" t="s">
        <v>441</v>
      </c>
      <c r="D62" s="54" t="s">
        <v>575</v>
      </c>
      <c r="E62" s="55">
        <v>1082</v>
      </c>
      <c r="F62" s="56">
        <f t="shared" si="3"/>
        <v>1038.72</v>
      </c>
      <c r="G62" s="56">
        <f t="shared" si="6"/>
        <v>995.44</v>
      </c>
      <c r="H62" s="57">
        <f t="shared" si="7"/>
        <v>952.16</v>
      </c>
    </row>
    <row r="63" spans="1:8" s="52" customFormat="1" ht="15">
      <c r="A63" s="160" t="s">
        <v>385</v>
      </c>
      <c r="B63" s="54" t="s">
        <v>386</v>
      </c>
      <c r="C63" s="54"/>
      <c r="D63" s="54" t="s">
        <v>575</v>
      </c>
      <c r="E63" s="55">
        <v>1082</v>
      </c>
      <c r="F63" s="56">
        <f t="shared" si="3"/>
        <v>1038.72</v>
      </c>
      <c r="G63" s="56">
        <f t="shared" si="6"/>
        <v>995.44</v>
      </c>
      <c r="H63" s="57">
        <f t="shared" si="7"/>
        <v>952.16</v>
      </c>
    </row>
    <row r="64" spans="1:8" s="52" customFormat="1" ht="15">
      <c r="A64" s="160" t="s">
        <v>387</v>
      </c>
      <c r="B64" s="54" t="s">
        <v>388</v>
      </c>
      <c r="C64" s="54" t="s">
        <v>441</v>
      </c>
      <c r="D64" s="54" t="s">
        <v>575</v>
      </c>
      <c r="E64" s="55">
        <v>1082</v>
      </c>
      <c r="F64" s="56">
        <f t="shared" si="3"/>
        <v>1038.72</v>
      </c>
      <c r="G64" s="56">
        <f t="shared" si="6"/>
        <v>995.44</v>
      </c>
      <c r="H64" s="57">
        <f t="shared" si="7"/>
        <v>952.16</v>
      </c>
    </row>
    <row r="65" spans="1:8" s="52" customFormat="1" ht="15">
      <c r="A65" s="160" t="s">
        <v>389</v>
      </c>
      <c r="B65" s="54" t="s">
        <v>390</v>
      </c>
      <c r="C65" s="54"/>
      <c r="D65" s="54" t="s">
        <v>575</v>
      </c>
      <c r="E65" s="55">
        <v>1113</v>
      </c>
      <c r="F65" s="56">
        <f t="shared" si="3"/>
        <v>1068.48</v>
      </c>
      <c r="G65" s="56">
        <f t="shared" si="6"/>
        <v>1023.96</v>
      </c>
      <c r="H65" s="57">
        <f t="shared" si="7"/>
        <v>979.44</v>
      </c>
    </row>
    <row r="66" spans="1:8" s="52" customFormat="1" ht="15">
      <c r="A66" s="160" t="s">
        <v>391</v>
      </c>
      <c r="B66" s="54" t="s">
        <v>392</v>
      </c>
      <c r="C66" s="54" t="s">
        <v>454</v>
      </c>
      <c r="D66" s="54" t="s">
        <v>575</v>
      </c>
      <c r="E66" s="55">
        <v>716</v>
      </c>
      <c r="F66" s="56">
        <f t="shared" si="3"/>
        <v>687.36</v>
      </c>
      <c r="G66" s="56">
        <f t="shared" si="6"/>
        <v>658.72</v>
      </c>
      <c r="H66" s="57">
        <f t="shared" si="7"/>
        <v>630.08</v>
      </c>
    </row>
    <row r="67" spans="1:8" s="52" customFormat="1" ht="15">
      <c r="A67" s="160" t="s">
        <v>393</v>
      </c>
      <c r="B67" s="54" t="s">
        <v>394</v>
      </c>
      <c r="C67" s="54"/>
      <c r="D67" s="54" t="s">
        <v>575</v>
      </c>
      <c r="E67" s="55"/>
      <c r="F67" s="56">
        <f t="shared" si="3"/>
        <v>0</v>
      </c>
      <c r="G67" s="56">
        <f t="shared" si="6"/>
        <v>0</v>
      </c>
      <c r="H67" s="57">
        <f t="shared" si="7"/>
        <v>0</v>
      </c>
    </row>
    <row r="68" spans="1:8" s="52" customFormat="1" ht="15">
      <c r="A68" s="160" t="s">
        <v>395</v>
      </c>
      <c r="B68" s="54" t="s">
        <v>396</v>
      </c>
      <c r="C68" s="54" t="s">
        <v>442</v>
      </c>
      <c r="D68" s="54" t="s">
        <v>575</v>
      </c>
      <c r="E68" s="55">
        <v>663</v>
      </c>
      <c r="F68" s="56">
        <f t="shared" si="3"/>
        <v>636.48</v>
      </c>
      <c r="G68" s="56">
        <f t="shared" si="6"/>
        <v>609.96</v>
      </c>
      <c r="H68" s="57">
        <f t="shared" si="7"/>
        <v>583.44</v>
      </c>
    </row>
    <row r="69" spans="1:8" s="52" customFormat="1" ht="15">
      <c r="A69" s="160" t="s">
        <v>397</v>
      </c>
      <c r="B69" s="54" t="s">
        <v>368</v>
      </c>
      <c r="C69" s="54" t="s">
        <v>455</v>
      </c>
      <c r="D69" s="54" t="s">
        <v>575</v>
      </c>
      <c r="E69" s="55">
        <v>688</v>
      </c>
      <c r="F69" s="56">
        <f t="shared" si="3"/>
        <v>660.48</v>
      </c>
      <c r="G69" s="56">
        <f t="shared" si="6"/>
        <v>632.96</v>
      </c>
      <c r="H69" s="57">
        <f t="shared" si="7"/>
        <v>605.44</v>
      </c>
    </row>
    <row r="70" spans="1:8" s="52" customFormat="1" ht="15">
      <c r="A70" s="160" t="s">
        <v>398</v>
      </c>
      <c r="B70" s="54" t="s">
        <v>368</v>
      </c>
      <c r="C70" s="54" t="s">
        <v>439</v>
      </c>
      <c r="D70" s="54" t="s">
        <v>575</v>
      </c>
      <c r="E70" s="55">
        <v>669</v>
      </c>
      <c r="F70" s="56">
        <f t="shared" si="3"/>
        <v>642.24</v>
      </c>
      <c r="G70" s="56">
        <f t="shared" si="6"/>
        <v>615.48</v>
      </c>
      <c r="H70" s="57">
        <f t="shared" si="7"/>
        <v>588.72</v>
      </c>
    </row>
    <row r="71" spans="1:8" s="52" customFormat="1" ht="15">
      <c r="A71" s="160" t="s">
        <v>399</v>
      </c>
      <c r="B71" s="54" t="s">
        <v>400</v>
      </c>
      <c r="C71" s="54"/>
      <c r="D71" s="54" t="s">
        <v>575</v>
      </c>
      <c r="E71" s="55">
        <v>688</v>
      </c>
      <c r="F71" s="56">
        <f t="shared" si="3"/>
        <v>660.48</v>
      </c>
      <c r="G71" s="56">
        <f t="shared" si="6"/>
        <v>632.96</v>
      </c>
      <c r="H71" s="57">
        <f t="shared" si="7"/>
        <v>605.44</v>
      </c>
    </row>
    <row r="72" spans="1:8" s="52" customFormat="1" ht="15">
      <c r="A72" s="160" t="s">
        <v>401</v>
      </c>
      <c r="B72" s="54" t="s">
        <v>402</v>
      </c>
      <c r="C72" s="54" t="s">
        <v>442</v>
      </c>
      <c r="D72" s="54" t="s">
        <v>575</v>
      </c>
      <c r="E72" s="55">
        <v>663</v>
      </c>
      <c r="F72" s="56">
        <f t="shared" si="3"/>
        <v>636.48</v>
      </c>
      <c r="G72" s="56">
        <f t="shared" si="6"/>
        <v>609.96</v>
      </c>
      <c r="H72" s="57">
        <f t="shared" si="7"/>
        <v>583.44</v>
      </c>
    </row>
    <row r="73" spans="1:8" s="52" customFormat="1" ht="15">
      <c r="A73" s="160" t="s">
        <v>649</v>
      </c>
      <c r="B73" s="54" t="s">
        <v>650</v>
      </c>
      <c r="C73" s="54" t="s">
        <v>651</v>
      </c>
      <c r="D73" s="54" t="s">
        <v>575</v>
      </c>
      <c r="E73" s="55">
        <v>702</v>
      </c>
      <c r="F73" s="56">
        <f t="shared" si="3"/>
        <v>673.92</v>
      </c>
      <c r="G73" s="56">
        <f t="shared" si="6"/>
        <v>645.84</v>
      </c>
      <c r="H73" s="57">
        <f t="shared" si="7"/>
        <v>617.76</v>
      </c>
    </row>
    <row r="74" spans="1:8" s="52" customFormat="1" ht="15">
      <c r="A74" s="160" t="s">
        <v>403</v>
      </c>
      <c r="B74" s="54" t="s">
        <v>404</v>
      </c>
      <c r="C74" s="54" t="s">
        <v>456</v>
      </c>
      <c r="D74" s="54" t="s">
        <v>575</v>
      </c>
      <c r="E74" s="55">
        <v>675</v>
      </c>
      <c r="F74" s="56">
        <f t="shared" si="3"/>
        <v>648</v>
      </c>
      <c r="G74" s="56">
        <f t="shared" si="6"/>
        <v>621</v>
      </c>
      <c r="H74" s="57">
        <f t="shared" si="7"/>
        <v>594</v>
      </c>
    </row>
    <row r="75" spans="1:8" s="52" customFormat="1" ht="15">
      <c r="A75" s="160" t="s">
        <v>405</v>
      </c>
      <c r="B75" s="54" t="s">
        <v>406</v>
      </c>
      <c r="C75" s="54" t="s">
        <v>439</v>
      </c>
      <c r="D75" s="54" t="s">
        <v>575</v>
      </c>
      <c r="E75" s="55">
        <v>675</v>
      </c>
      <c r="F75" s="56">
        <f t="shared" si="3"/>
        <v>648</v>
      </c>
      <c r="G75" s="56">
        <f t="shared" si="6"/>
        <v>621</v>
      </c>
      <c r="H75" s="57">
        <f t="shared" si="7"/>
        <v>594</v>
      </c>
    </row>
    <row r="76" spans="1:8" s="52" customFormat="1" ht="15">
      <c r="A76" s="160" t="s">
        <v>407</v>
      </c>
      <c r="B76" s="54" t="s">
        <v>408</v>
      </c>
      <c r="C76" s="54" t="s">
        <v>457</v>
      </c>
      <c r="D76" s="54" t="s">
        <v>575</v>
      </c>
      <c r="E76" s="55">
        <v>702</v>
      </c>
      <c r="F76" s="56">
        <f t="shared" si="3"/>
        <v>673.92</v>
      </c>
      <c r="G76" s="56">
        <f t="shared" si="6"/>
        <v>645.84</v>
      </c>
      <c r="H76" s="57">
        <f t="shared" si="7"/>
        <v>617.76</v>
      </c>
    </row>
    <row r="77" spans="1:8" s="52" customFormat="1" ht="15">
      <c r="A77" s="160" t="s">
        <v>409</v>
      </c>
      <c r="B77" s="54" t="s">
        <v>410</v>
      </c>
      <c r="C77" s="54" t="s">
        <v>458</v>
      </c>
      <c r="D77" s="54" t="s">
        <v>575</v>
      </c>
      <c r="E77" s="55">
        <v>1100</v>
      </c>
      <c r="F77" s="56">
        <f t="shared" si="3"/>
        <v>1056</v>
      </c>
      <c r="G77" s="56">
        <f t="shared" si="6"/>
        <v>1012</v>
      </c>
      <c r="H77" s="57">
        <f t="shared" si="7"/>
        <v>968</v>
      </c>
    </row>
    <row r="78" spans="1:8" s="52" customFormat="1" ht="15">
      <c r="A78" s="160" t="s">
        <v>411</v>
      </c>
      <c r="B78" s="54" t="s">
        <v>412</v>
      </c>
      <c r="C78" s="54"/>
      <c r="D78" s="54" t="s">
        <v>575</v>
      </c>
      <c r="E78" s="55">
        <v>1075</v>
      </c>
      <c r="F78" s="56">
        <f t="shared" si="3"/>
        <v>1032</v>
      </c>
      <c r="G78" s="56">
        <f t="shared" si="6"/>
        <v>989</v>
      </c>
      <c r="H78" s="57">
        <f t="shared" si="7"/>
        <v>946</v>
      </c>
    </row>
    <row r="79" spans="1:8" s="52" customFormat="1" ht="15">
      <c r="A79" s="160" t="s">
        <v>413</v>
      </c>
      <c r="B79" s="54" t="s">
        <v>414</v>
      </c>
      <c r="C79" s="54"/>
      <c r="D79" s="54" t="s">
        <v>575</v>
      </c>
      <c r="E79" s="55">
        <v>1075</v>
      </c>
      <c r="F79" s="56">
        <f t="shared" si="3"/>
        <v>1032</v>
      </c>
      <c r="G79" s="56">
        <f t="shared" si="6"/>
        <v>989</v>
      </c>
      <c r="H79" s="57">
        <f t="shared" si="7"/>
        <v>946</v>
      </c>
    </row>
    <row r="80" spans="1:8" s="52" customFormat="1" ht="15">
      <c r="A80" s="160" t="s">
        <v>415</v>
      </c>
      <c r="B80" s="54" t="s">
        <v>416</v>
      </c>
      <c r="C80" s="54" t="s">
        <v>459</v>
      </c>
      <c r="D80" s="54" t="s">
        <v>575</v>
      </c>
      <c r="E80" s="55">
        <v>1057</v>
      </c>
      <c r="F80" s="56">
        <f t="shared" si="3"/>
        <v>1014.7199999999999</v>
      </c>
      <c r="G80" s="56">
        <f t="shared" si="6"/>
        <v>972.44</v>
      </c>
      <c r="H80" s="57">
        <f t="shared" si="7"/>
        <v>930.16</v>
      </c>
    </row>
    <row r="81" spans="1:8" s="52" customFormat="1" ht="15">
      <c r="A81" s="160" t="s">
        <v>417</v>
      </c>
      <c r="B81" s="54" t="s">
        <v>418</v>
      </c>
      <c r="C81" s="54"/>
      <c r="D81" s="54" t="s">
        <v>575</v>
      </c>
      <c r="E81" s="55">
        <v>707</v>
      </c>
      <c r="F81" s="56">
        <f t="shared" si="3"/>
        <v>678.72</v>
      </c>
      <c r="G81" s="56">
        <f t="shared" si="6"/>
        <v>650.44</v>
      </c>
      <c r="H81" s="57">
        <f t="shared" si="7"/>
        <v>622.16</v>
      </c>
    </row>
    <row r="82" spans="1:8" s="52" customFormat="1" ht="15">
      <c r="A82" s="160" t="s">
        <v>419</v>
      </c>
      <c r="B82" s="54" t="s">
        <v>420</v>
      </c>
      <c r="C82" s="54" t="s">
        <v>460</v>
      </c>
      <c r="D82" s="54" t="s">
        <v>575</v>
      </c>
      <c r="E82" s="55">
        <v>663</v>
      </c>
      <c r="F82" s="56">
        <f t="shared" si="3"/>
        <v>636.48</v>
      </c>
      <c r="G82" s="56">
        <f t="shared" si="6"/>
        <v>609.96</v>
      </c>
      <c r="H82" s="57">
        <f t="shared" si="7"/>
        <v>583.44</v>
      </c>
    </row>
    <row r="83" spans="1:8" s="52" customFormat="1" ht="15">
      <c r="A83" s="160" t="s">
        <v>421</v>
      </c>
      <c r="B83" s="54" t="s">
        <v>422</v>
      </c>
      <c r="C83" s="54" t="s">
        <v>461</v>
      </c>
      <c r="D83" s="54" t="s">
        <v>445</v>
      </c>
      <c r="E83" s="55">
        <v>700</v>
      </c>
      <c r="F83" s="56">
        <f t="shared" si="3"/>
        <v>672</v>
      </c>
      <c r="G83" s="56">
        <f>E83*0.92</f>
        <v>644</v>
      </c>
      <c r="H83" s="57">
        <f>E83*0.88</f>
        <v>616</v>
      </c>
    </row>
    <row r="84" spans="1:8" s="52" customFormat="1" ht="15">
      <c r="A84" s="160" t="s">
        <v>423</v>
      </c>
      <c r="B84" s="54" t="s">
        <v>426</v>
      </c>
      <c r="C84" s="54" t="s">
        <v>462</v>
      </c>
      <c r="D84" s="54" t="s">
        <v>575</v>
      </c>
      <c r="E84" s="55">
        <v>719</v>
      </c>
      <c r="F84" s="56">
        <f t="shared" si="3"/>
        <v>690.24</v>
      </c>
      <c r="G84" s="56">
        <f>E84*0.92</f>
        <v>661.48</v>
      </c>
      <c r="H84" s="57">
        <f>E84*0.88</f>
        <v>632.72</v>
      </c>
    </row>
    <row r="85" spans="1:8" s="52" customFormat="1" ht="15.75" thickBot="1">
      <c r="A85" s="161" t="s">
        <v>424</v>
      </c>
      <c r="B85" s="154" t="s">
        <v>425</v>
      </c>
      <c r="C85" s="154"/>
      <c r="D85" s="154" t="s">
        <v>575</v>
      </c>
      <c r="E85" s="155">
        <v>713</v>
      </c>
      <c r="F85" s="156">
        <f t="shared" si="3"/>
        <v>684.48</v>
      </c>
      <c r="G85" s="156">
        <f>E85*0.92</f>
        <v>655.96</v>
      </c>
      <c r="H85" s="157">
        <f>E85*0.88</f>
        <v>627.44</v>
      </c>
    </row>
    <row r="86" spans="1:8" s="52" customFormat="1" ht="22.5" customHeight="1">
      <c r="A86" s="61" t="s">
        <v>603</v>
      </c>
      <c r="B86" s="54" t="s">
        <v>604</v>
      </c>
      <c r="C86" s="54"/>
      <c r="D86" s="54" t="s">
        <v>575</v>
      </c>
      <c r="E86" s="55">
        <v>669</v>
      </c>
      <c r="F86" s="56">
        <f aca="true" t="shared" si="8" ref="F86:F124">E86*0.96</f>
        <v>642.24</v>
      </c>
      <c r="G86" s="56">
        <f aca="true" t="shared" si="9" ref="G86:G124">E86*0.92</f>
        <v>615.48</v>
      </c>
      <c r="H86" s="57">
        <f aca="true" t="shared" si="10" ref="H86:H124">E86*0.88</f>
        <v>588.72</v>
      </c>
    </row>
    <row r="87" spans="1:8" s="52" customFormat="1" ht="15">
      <c r="A87" s="61" t="s">
        <v>605</v>
      </c>
      <c r="B87" s="54" t="s">
        <v>606</v>
      </c>
      <c r="C87" s="54" t="s">
        <v>607</v>
      </c>
      <c r="D87" s="54" t="s">
        <v>575</v>
      </c>
      <c r="E87" s="55"/>
      <c r="F87" s="56">
        <f t="shared" si="8"/>
        <v>0</v>
      </c>
      <c r="G87" s="56">
        <f t="shared" si="9"/>
        <v>0</v>
      </c>
      <c r="H87" s="57">
        <f t="shared" si="10"/>
        <v>0</v>
      </c>
    </row>
    <row r="88" spans="1:8" s="52" customFormat="1" ht="15">
      <c r="A88" s="61" t="s">
        <v>608</v>
      </c>
      <c r="B88" s="54" t="s">
        <v>609</v>
      </c>
      <c r="C88" s="54"/>
      <c r="D88" s="54" t="s">
        <v>575</v>
      </c>
      <c r="E88" s="55"/>
      <c r="F88" s="56">
        <f t="shared" si="8"/>
        <v>0</v>
      </c>
      <c r="G88" s="56">
        <f t="shared" si="9"/>
        <v>0</v>
      </c>
      <c r="H88" s="57">
        <f t="shared" si="10"/>
        <v>0</v>
      </c>
    </row>
    <row r="89" spans="1:8" s="52" customFormat="1" ht="15">
      <c r="A89" s="61" t="s">
        <v>610</v>
      </c>
      <c r="B89" s="54" t="s">
        <v>611</v>
      </c>
      <c r="C89" s="54"/>
      <c r="D89" s="54" t="s">
        <v>575</v>
      </c>
      <c r="E89" s="55">
        <v>725</v>
      </c>
      <c r="F89" s="56">
        <f t="shared" si="8"/>
        <v>696</v>
      </c>
      <c r="G89" s="56">
        <f t="shared" si="9"/>
        <v>667</v>
      </c>
      <c r="H89" s="57">
        <f t="shared" si="10"/>
        <v>638</v>
      </c>
    </row>
    <row r="90" spans="1:8" s="52" customFormat="1" ht="15">
      <c r="A90" s="61" t="s">
        <v>612</v>
      </c>
      <c r="B90" s="54" t="s">
        <v>613</v>
      </c>
      <c r="C90" s="54"/>
      <c r="D90" s="54" t="s">
        <v>575</v>
      </c>
      <c r="E90" s="55">
        <v>725</v>
      </c>
      <c r="F90" s="56">
        <f t="shared" si="8"/>
        <v>696</v>
      </c>
      <c r="G90" s="56">
        <f t="shared" si="9"/>
        <v>667</v>
      </c>
      <c r="H90" s="57">
        <f t="shared" si="10"/>
        <v>638</v>
      </c>
    </row>
    <row r="91" spans="1:8" s="52" customFormat="1" ht="15">
      <c r="A91" s="61" t="s">
        <v>614</v>
      </c>
      <c r="B91" s="54" t="s">
        <v>615</v>
      </c>
      <c r="C91" s="54" t="s">
        <v>545</v>
      </c>
      <c r="D91" s="54" t="s">
        <v>616</v>
      </c>
      <c r="E91" s="55">
        <v>675</v>
      </c>
      <c r="F91" s="56">
        <f t="shared" si="8"/>
        <v>648</v>
      </c>
      <c r="G91" s="56">
        <f t="shared" si="9"/>
        <v>621</v>
      </c>
      <c r="H91" s="57">
        <f t="shared" si="10"/>
        <v>594</v>
      </c>
    </row>
    <row r="92" spans="1:8" s="52" customFormat="1" ht="15">
      <c r="A92" s="61" t="s">
        <v>617</v>
      </c>
      <c r="B92" s="54" t="s">
        <v>618</v>
      </c>
      <c r="C92" s="54" t="s">
        <v>619</v>
      </c>
      <c r="D92" s="54" t="s">
        <v>575</v>
      </c>
      <c r="E92" s="55">
        <v>765</v>
      </c>
      <c r="F92" s="56">
        <f t="shared" si="8"/>
        <v>734.4</v>
      </c>
      <c r="G92" s="56">
        <f t="shared" si="9"/>
        <v>703.8000000000001</v>
      </c>
      <c r="H92" s="57">
        <f t="shared" si="10"/>
        <v>673.2</v>
      </c>
    </row>
    <row r="93" spans="1:8" s="52" customFormat="1" ht="15">
      <c r="A93" s="61" t="s">
        <v>620</v>
      </c>
      <c r="B93" s="54" t="s">
        <v>621</v>
      </c>
      <c r="C93" s="54" t="s">
        <v>509</v>
      </c>
      <c r="D93" s="54" t="s">
        <v>575</v>
      </c>
      <c r="E93" s="55">
        <v>730</v>
      </c>
      <c r="F93" s="56">
        <f t="shared" si="8"/>
        <v>700.8</v>
      </c>
      <c r="G93" s="56">
        <f t="shared" si="9"/>
        <v>671.6</v>
      </c>
      <c r="H93" s="57">
        <f t="shared" si="10"/>
        <v>642.4</v>
      </c>
    </row>
    <row r="94" spans="1:8" s="52" customFormat="1" ht="15">
      <c r="A94" s="61" t="s">
        <v>622</v>
      </c>
      <c r="B94" s="54" t="s">
        <v>623</v>
      </c>
      <c r="C94" s="54" t="s">
        <v>509</v>
      </c>
      <c r="D94" s="54" t="s">
        <v>575</v>
      </c>
      <c r="E94" s="55">
        <v>705</v>
      </c>
      <c r="F94" s="56">
        <f t="shared" si="8"/>
        <v>676.8</v>
      </c>
      <c r="G94" s="56">
        <f t="shared" si="9"/>
        <v>648.6</v>
      </c>
      <c r="H94" s="57">
        <f t="shared" si="10"/>
        <v>620.4</v>
      </c>
    </row>
    <row r="95" spans="1:8" s="52" customFormat="1" ht="15">
      <c r="A95" s="61" t="s">
        <v>624</v>
      </c>
      <c r="B95" s="54" t="s">
        <v>625</v>
      </c>
      <c r="C95" s="54" t="s">
        <v>626</v>
      </c>
      <c r="D95" s="54" t="s">
        <v>616</v>
      </c>
      <c r="E95" s="55"/>
      <c r="F95" s="56">
        <f t="shared" si="8"/>
        <v>0</v>
      </c>
      <c r="G95" s="56">
        <f t="shared" si="9"/>
        <v>0</v>
      </c>
      <c r="H95" s="57">
        <f t="shared" si="10"/>
        <v>0</v>
      </c>
    </row>
    <row r="96" spans="1:8" s="52" customFormat="1" ht="15">
      <c r="A96" s="61" t="s">
        <v>627</v>
      </c>
      <c r="B96" s="54" t="s">
        <v>628</v>
      </c>
      <c r="C96" s="54" t="s">
        <v>509</v>
      </c>
      <c r="D96" s="54" t="s">
        <v>575</v>
      </c>
      <c r="E96" s="55">
        <v>705</v>
      </c>
      <c r="F96" s="56">
        <f t="shared" si="8"/>
        <v>676.8</v>
      </c>
      <c r="G96" s="56">
        <f t="shared" si="9"/>
        <v>648.6</v>
      </c>
      <c r="H96" s="57">
        <f t="shared" si="10"/>
        <v>620.4</v>
      </c>
    </row>
    <row r="97" spans="1:8" s="52" customFormat="1" ht="15">
      <c r="A97" s="61" t="s">
        <v>629</v>
      </c>
      <c r="B97" s="54" t="s">
        <v>630</v>
      </c>
      <c r="C97" s="54" t="s">
        <v>545</v>
      </c>
      <c r="D97" s="54" t="s">
        <v>575</v>
      </c>
      <c r="E97" s="55">
        <v>725</v>
      </c>
      <c r="F97" s="56">
        <f t="shared" si="8"/>
        <v>696</v>
      </c>
      <c r="G97" s="56">
        <f t="shared" si="9"/>
        <v>667</v>
      </c>
      <c r="H97" s="57">
        <f t="shared" si="10"/>
        <v>638</v>
      </c>
    </row>
    <row r="98" spans="1:8" s="52" customFormat="1" ht="15">
      <c r="A98" s="61" t="s">
        <v>631</v>
      </c>
      <c r="B98" s="54" t="s">
        <v>632</v>
      </c>
      <c r="C98" s="54" t="s">
        <v>545</v>
      </c>
      <c r="D98" s="54" t="s">
        <v>575</v>
      </c>
      <c r="E98" s="55">
        <v>725</v>
      </c>
      <c r="F98" s="56">
        <f t="shared" si="8"/>
        <v>696</v>
      </c>
      <c r="G98" s="56">
        <f t="shared" si="9"/>
        <v>667</v>
      </c>
      <c r="H98" s="57">
        <f t="shared" si="10"/>
        <v>638</v>
      </c>
    </row>
    <row r="99" spans="1:8" s="52" customFormat="1" ht="15">
      <c r="A99" s="61" t="s">
        <v>633</v>
      </c>
      <c r="B99" s="54" t="s">
        <v>634</v>
      </c>
      <c r="C99" s="54" t="s">
        <v>509</v>
      </c>
      <c r="D99" s="54" t="s">
        <v>575</v>
      </c>
      <c r="E99" s="55">
        <v>706</v>
      </c>
      <c r="F99" s="56">
        <f t="shared" si="8"/>
        <v>677.76</v>
      </c>
      <c r="G99" s="56">
        <f t="shared" si="9"/>
        <v>649.52</v>
      </c>
      <c r="H99" s="57">
        <f t="shared" si="10"/>
        <v>621.28</v>
      </c>
    </row>
    <row r="100" spans="1:8" s="52" customFormat="1" ht="15">
      <c r="A100" s="61" t="s">
        <v>635</v>
      </c>
      <c r="B100" s="54" t="s">
        <v>636</v>
      </c>
      <c r="C100" s="54" t="s">
        <v>637</v>
      </c>
      <c r="D100" s="54" t="s">
        <v>575</v>
      </c>
      <c r="E100" s="55">
        <v>675</v>
      </c>
      <c r="F100" s="56">
        <f t="shared" si="8"/>
        <v>648</v>
      </c>
      <c r="G100" s="56">
        <f t="shared" si="9"/>
        <v>621</v>
      </c>
      <c r="H100" s="57">
        <f t="shared" si="10"/>
        <v>594</v>
      </c>
    </row>
    <row r="101" spans="1:8" s="52" customFormat="1" ht="15">
      <c r="A101" s="61" t="s">
        <v>638</v>
      </c>
      <c r="B101" s="54" t="s">
        <v>639</v>
      </c>
      <c r="C101" s="54" t="s">
        <v>545</v>
      </c>
      <c r="D101" s="54" t="s">
        <v>575</v>
      </c>
      <c r="E101" s="55">
        <v>725</v>
      </c>
      <c r="F101" s="56">
        <f t="shared" si="8"/>
        <v>696</v>
      </c>
      <c r="G101" s="56">
        <f t="shared" si="9"/>
        <v>667</v>
      </c>
      <c r="H101" s="57">
        <f t="shared" si="10"/>
        <v>638</v>
      </c>
    </row>
    <row r="102" spans="1:8" s="52" customFormat="1" ht="15">
      <c r="A102" s="61" t="s">
        <v>640</v>
      </c>
      <c r="B102" s="54" t="s">
        <v>641</v>
      </c>
      <c r="C102" s="54" t="s">
        <v>637</v>
      </c>
      <c r="D102" s="54" t="s">
        <v>575</v>
      </c>
      <c r="E102" s="55">
        <v>720</v>
      </c>
      <c r="F102" s="56">
        <f t="shared" si="8"/>
        <v>691.1999999999999</v>
      </c>
      <c r="G102" s="56">
        <f t="shared" si="9"/>
        <v>662.4</v>
      </c>
      <c r="H102" s="57">
        <f t="shared" si="10"/>
        <v>633.6</v>
      </c>
    </row>
    <row r="103" spans="1:8" s="52" customFormat="1" ht="15">
      <c r="A103" s="61" t="s">
        <v>642</v>
      </c>
      <c r="B103" s="54" t="s">
        <v>643</v>
      </c>
      <c r="C103" s="54" t="s">
        <v>509</v>
      </c>
      <c r="D103" s="54" t="s">
        <v>575</v>
      </c>
      <c r="E103" s="55">
        <v>700</v>
      </c>
      <c r="F103" s="56">
        <f t="shared" si="8"/>
        <v>672</v>
      </c>
      <c r="G103" s="56">
        <f t="shared" si="9"/>
        <v>644</v>
      </c>
      <c r="H103" s="57">
        <f t="shared" si="10"/>
        <v>616</v>
      </c>
    </row>
    <row r="104" spans="1:8" s="52" customFormat="1" ht="15">
      <c r="A104" s="61" t="s">
        <v>644</v>
      </c>
      <c r="B104" s="54" t="s">
        <v>645</v>
      </c>
      <c r="C104" s="54" t="s">
        <v>545</v>
      </c>
      <c r="D104" s="54" t="s">
        <v>575</v>
      </c>
      <c r="E104" s="55"/>
      <c r="F104" s="56">
        <f t="shared" si="8"/>
        <v>0</v>
      </c>
      <c r="G104" s="56">
        <f t="shared" si="9"/>
        <v>0</v>
      </c>
      <c r="H104" s="57">
        <f t="shared" si="10"/>
        <v>0</v>
      </c>
    </row>
    <row r="105" spans="1:8" s="52" customFormat="1" ht="15">
      <c r="A105" s="61" t="s">
        <v>646</v>
      </c>
      <c r="B105" s="54" t="s">
        <v>647</v>
      </c>
      <c r="C105" s="54" t="s">
        <v>545</v>
      </c>
      <c r="D105" s="54" t="s">
        <v>616</v>
      </c>
      <c r="E105" s="55">
        <v>725</v>
      </c>
      <c r="F105" s="56">
        <f t="shared" si="8"/>
        <v>696</v>
      </c>
      <c r="G105" s="56">
        <f t="shared" si="9"/>
        <v>667</v>
      </c>
      <c r="H105" s="57">
        <f t="shared" si="10"/>
        <v>638</v>
      </c>
    </row>
    <row r="106" spans="1:8" s="52" customFormat="1" ht="15">
      <c r="A106" s="61" t="s">
        <v>648</v>
      </c>
      <c r="B106" s="54" t="s">
        <v>643</v>
      </c>
      <c r="C106" s="54" t="s">
        <v>509</v>
      </c>
      <c r="D106" s="54" t="s">
        <v>575</v>
      </c>
      <c r="E106" s="55">
        <v>675</v>
      </c>
      <c r="F106" s="56">
        <f t="shared" si="8"/>
        <v>648</v>
      </c>
      <c r="G106" s="56">
        <f t="shared" si="9"/>
        <v>621</v>
      </c>
      <c r="H106" s="57">
        <f t="shared" si="10"/>
        <v>594</v>
      </c>
    </row>
    <row r="107" spans="1:8" s="52" customFormat="1" ht="15">
      <c r="A107" s="61" t="s">
        <v>649</v>
      </c>
      <c r="B107" s="54" t="s">
        <v>650</v>
      </c>
      <c r="C107" s="54" t="s">
        <v>651</v>
      </c>
      <c r="D107" s="54" t="s">
        <v>575</v>
      </c>
      <c r="E107" s="55"/>
      <c r="F107" s="56">
        <f t="shared" si="8"/>
        <v>0</v>
      </c>
      <c r="G107" s="56">
        <f t="shared" si="9"/>
        <v>0</v>
      </c>
      <c r="H107" s="57">
        <f t="shared" si="10"/>
        <v>0</v>
      </c>
    </row>
    <row r="108" spans="1:8" s="52" customFormat="1" ht="15">
      <c r="A108" s="61" t="s">
        <v>652</v>
      </c>
      <c r="B108" s="54" t="s">
        <v>653</v>
      </c>
      <c r="C108" s="54" t="s">
        <v>509</v>
      </c>
      <c r="D108" s="54" t="s">
        <v>575</v>
      </c>
      <c r="E108" s="55">
        <v>725</v>
      </c>
      <c r="F108" s="56">
        <f t="shared" si="8"/>
        <v>696</v>
      </c>
      <c r="G108" s="56">
        <f t="shared" si="9"/>
        <v>667</v>
      </c>
      <c r="H108" s="57">
        <f t="shared" si="10"/>
        <v>638</v>
      </c>
    </row>
    <row r="109" spans="1:8" s="52" customFormat="1" ht="15">
      <c r="A109" s="61" t="s">
        <v>654</v>
      </c>
      <c r="B109" s="54" t="s">
        <v>655</v>
      </c>
      <c r="C109" s="54" t="s">
        <v>637</v>
      </c>
      <c r="D109" s="54" t="s">
        <v>575</v>
      </c>
      <c r="E109" s="55">
        <v>725</v>
      </c>
      <c r="F109" s="56">
        <f t="shared" si="8"/>
        <v>696</v>
      </c>
      <c r="G109" s="56">
        <f t="shared" si="9"/>
        <v>667</v>
      </c>
      <c r="H109" s="57">
        <f t="shared" si="10"/>
        <v>638</v>
      </c>
    </row>
    <row r="110" spans="1:8" s="52" customFormat="1" ht="15">
      <c r="A110" s="61" t="s">
        <v>656</v>
      </c>
      <c r="B110" s="54" t="s">
        <v>657</v>
      </c>
      <c r="C110" s="54" t="s">
        <v>509</v>
      </c>
      <c r="D110" s="54" t="s">
        <v>575</v>
      </c>
      <c r="E110" s="55">
        <v>719</v>
      </c>
      <c r="F110" s="56">
        <f t="shared" si="8"/>
        <v>690.24</v>
      </c>
      <c r="G110" s="56">
        <f t="shared" si="9"/>
        <v>661.48</v>
      </c>
      <c r="H110" s="57">
        <f t="shared" si="10"/>
        <v>632.72</v>
      </c>
    </row>
    <row r="111" spans="1:8" s="52" customFormat="1" ht="15">
      <c r="A111" s="61" t="s">
        <v>658</v>
      </c>
      <c r="B111" s="54" t="s">
        <v>659</v>
      </c>
      <c r="C111" s="54" t="s">
        <v>509</v>
      </c>
      <c r="D111" s="54" t="s">
        <v>575</v>
      </c>
      <c r="E111" s="55">
        <v>719</v>
      </c>
      <c r="F111" s="56">
        <f t="shared" si="8"/>
        <v>690.24</v>
      </c>
      <c r="G111" s="56">
        <f t="shared" si="9"/>
        <v>661.48</v>
      </c>
      <c r="H111" s="57">
        <f t="shared" si="10"/>
        <v>632.72</v>
      </c>
    </row>
    <row r="112" spans="1:8" s="52" customFormat="1" ht="15">
      <c r="A112" s="61" t="s">
        <v>660</v>
      </c>
      <c r="B112" s="54" t="s">
        <v>661</v>
      </c>
      <c r="C112" s="54" t="s">
        <v>509</v>
      </c>
      <c r="D112" s="54" t="s">
        <v>575</v>
      </c>
      <c r="E112" s="55">
        <v>725</v>
      </c>
      <c r="F112" s="56">
        <f t="shared" si="8"/>
        <v>696</v>
      </c>
      <c r="G112" s="56">
        <f t="shared" si="9"/>
        <v>667</v>
      </c>
      <c r="H112" s="57">
        <f t="shared" si="10"/>
        <v>638</v>
      </c>
    </row>
    <row r="113" spans="1:8" s="52" customFormat="1" ht="15">
      <c r="A113" s="61" t="s">
        <v>662</v>
      </c>
      <c r="B113" s="54" t="s">
        <v>663</v>
      </c>
      <c r="C113" s="54" t="s">
        <v>545</v>
      </c>
      <c r="D113" s="54" t="s">
        <v>575</v>
      </c>
      <c r="E113" s="55">
        <v>750</v>
      </c>
      <c r="F113" s="56">
        <f t="shared" si="8"/>
        <v>720</v>
      </c>
      <c r="G113" s="56">
        <f t="shared" si="9"/>
        <v>690</v>
      </c>
      <c r="H113" s="57">
        <f t="shared" si="10"/>
        <v>660</v>
      </c>
    </row>
    <row r="114" spans="1:8" s="52" customFormat="1" ht="15">
      <c r="A114" s="61" t="s">
        <v>664</v>
      </c>
      <c r="B114" s="54" t="s">
        <v>665</v>
      </c>
      <c r="C114" s="54" t="s">
        <v>545</v>
      </c>
      <c r="D114" s="54" t="s">
        <v>575</v>
      </c>
      <c r="E114" s="55">
        <v>1169</v>
      </c>
      <c r="F114" s="56">
        <f t="shared" si="8"/>
        <v>1122.24</v>
      </c>
      <c r="G114" s="56">
        <f t="shared" si="9"/>
        <v>1075.48</v>
      </c>
      <c r="H114" s="57">
        <f t="shared" si="10"/>
        <v>1028.72</v>
      </c>
    </row>
    <row r="115" spans="1:8" s="52" customFormat="1" ht="15">
      <c r="A115" s="61" t="s">
        <v>666</v>
      </c>
      <c r="B115" s="54" t="s">
        <v>667</v>
      </c>
      <c r="C115" s="54" t="s">
        <v>545</v>
      </c>
      <c r="D115" s="54" t="s">
        <v>575</v>
      </c>
      <c r="E115" s="55">
        <v>1100</v>
      </c>
      <c r="F115" s="56">
        <f t="shared" si="8"/>
        <v>1056</v>
      </c>
      <c r="G115" s="56">
        <f t="shared" si="9"/>
        <v>1012</v>
      </c>
      <c r="H115" s="57">
        <f t="shared" si="10"/>
        <v>968</v>
      </c>
    </row>
    <row r="116" spans="1:8" s="52" customFormat="1" ht="15">
      <c r="A116" s="61" t="s">
        <v>668</v>
      </c>
      <c r="B116" s="54" t="s">
        <v>669</v>
      </c>
      <c r="C116" s="54" t="s">
        <v>670</v>
      </c>
      <c r="D116" s="54" t="s">
        <v>575</v>
      </c>
      <c r="E116" s="55">
        <v>1200</v>
      </c>
      <c r="F116" s="56">
        <f t="shared" si="8"/>
        <v>1152</v>
      </c>
      <c r="G116" s="56">
        <f t="shared" si="9"/>
        <v>1104</v>
      </c>
      <c r="H116" s="57">
        <f t="shared" si="10"/>
        <v>1056</v>
      </c>
    </row>
    <row r="117" spans="1:8" s="52" customFormat="1" ht="15">
      <c r="A117" s="61" t="s">
        <v>671</v>
      </c>
      <c r="B117" s="54" t="s">
        <v>672</v>
      </c>
      <c r="C117" s="54" t="s">
        <v>670</v>
      </c>
      <c r="D117" s="54" t="s">
        <v>575</v>
      </c>
      <c r="E117" s="55">
        <v>1188</v>
      </c>
      <c r="F117" s="56">
        <f t="shared" si="8"/>
        <v>1140.48</v>
      </c>
      <c r="G117" s="56">
        <f t="shared" si="9"/>
        <v>1092.96</v>
      </c>
      <c r="H117" s="57">
        <f t="shared" si="10"/>
        <v>1045.44</v>
      </c>
    </row>
    <row r="118" spans="1:8" s="52" customFormat="1" ht="15">
      <c r="A118" s="61" t="s">
        <v>673</v>
      </c>
      <c r="B118" s="54" t="s">
        <v>674</v>
      </c>
      <c r="C118" s="54" t="s">
        <v>670</v>
      </c>
      <c r="D118" s="54" t="s">
        <v>575</v>
      </c>
      <c r="E118" s="55">
        <v>1238</v>
      </c>
      <c r="F118" s="56">
        <f t="shared" si="8"/>
        <v>1188.48</v>
      </c>
      <c r="G118" s="56">
        <f t="shared" si="9"/>
        <v>1138.96</v>
      </c>
      <c r="H118" s="57">
        <f t="shared" si="10"/>
        <v>1089.44</v>
      </c>
    </row>
    <row r="119" spans="1:8" s="52" customFormat="1" ht="15">
      <c r="A119" s="61" t="s">
        <v>675</v>
      </c>
      <c r="B119" s="54" t="s">
        <v>676</v>
      </c>
      <c r="C119" s="54" t="s">
        <v>545</v>
      </c>
      <c r="D119" s="54" t="s">
        <v>575</v>
      </c>
      <c r="E119" s="55">
        <v>1219</v>
      </c>
      <c r="F119" s="56">
        <f t="shared" si="8"/>
        <v>1170.24</v>
      </c>
      <c r="G119" s="56">
        <f t="shared" si="9"/>
        <v>1121.48</v>
      </c>
      <c r="H119" s="57">
        <f t="shared" si="10"/>
        <v>1072.72</v>
      </c>
    </row>
    <row r="120" spans="1:8" s="52" customFormat="1" ht="15">
      <c r="A120" s="61" t="s">
        <v>677</v>
      </c>
      <c r="B120" s="54" t="s">
        <v>678</v>
      </c>
      <c r="C120" s="54" t="s">
        <v>545</v>
      </c>
      <c r="D120" s="54" t="s">
        <v>575</v>
      </c>
      <c r="E120" s="55">
        <v>1250</v>
      </c>
      <c r="F120" s="56">
        <f t="shared" si="8"/>
        <v>1200</v>
      </c>
      <c r="G120" s="56">
        <f t="shared" si="9"/>
        <v>1150</v>
      </c>
      <c r="H120" s="57">
        <f t="shared" si="10"/>
        <v>1100</v>
      </c>
    </row>
    <row r="121" spans="1:8" s="52" customFormat="1" ht="15">
      <c r="A121" s="61" t="s">
        <v>679</v>
      </c>
      <c r="B121" s="54" t="s">
        <v>680</v>
      </c>
      <c r="C121" s="54"/>
      <c r="D121" s="54" t="s">
        <v>575</v>
      </c>
      <c r="E121" s="55">
        <v>707</v>
      </c>
      <c r="F121" s="56">
        <f t="shared" si="8"/>
        <v>678.72</v>
      </c>
      <c r="G121" s="56">
        <f t="shared" si="9"/>
        <v>650.44</v>
      </c>
      <c r="H121" s="57">
        <f t="shared" si="10"/>
        <v>622.16</v>
      </c>
    </row>
    <row r="122" spans="1:8" s="52" customFormat="1" ht="15">
      <c r="A122" s="61" t="s">
        <v>681</v>
      </c>
      <c r="B122" s="54" t="s">
        <v>682</v>
      </c>
      <c r="C122" s="54" t="s">
        <v>545</v>
      </c>
      <c r="D122" s="54" t="s">
        <v>575</v>
      </c>
      <c r="E122" s="55">
        <v>663</v>
      </c>
      <c r="F122" s="56">
        <f t="shared" si="8"/>
        <v>636.48</v>
      </c>
      <c r="G122" s="56">
        <f t="shared" si="9"/>
        <v>609.96</v>
      </c>
      <c r="H122" s="57">
        <f t="shared" si="10"/>
        <v>583.44</v>
      </c>
    </row>
    <row r="123" spans="1:8" s="52" customFormat="1" ht="15.75" customHeight="1">
      <c r="A123" s="61" t="s">
        <v>683</v>
      </c>
      <c r="B123" s="54" t="s">
        <v>684</v>
      </c>
      <c r="C123" s="54" t="s">
        <v>685</v>
      </c>
      <c r="D123" s="54" t="s">
        <v>575</v>
      </c>
      <c r="E123" s="55">
        <v>750</v>
      </c>
      <c r="F123" s="56">
        <f t="shared" si="8"/>
        <v>720</v>
      </c>
      <c r="G123" s="56">
        <f t="shared" si="9"/>
        <v>690</v>
      </c>
      <c r="H123" s="57">
        <f t="shared" si="10"/>
        <v>660</v>
      </c>
    </row>
    <row r="124" spans="1:8" s="52" customFormat="1" ht="15">
      <c r="A124" s="61" t="s">
        <v>686</v>
      </c>
      <c r="B124" s="54" t="s">
        <v>687</v>
      </c>
      <c r="C124" s="54" t="s">
        <v>545</v>
      </c>
      <c r="D124" s="54" t="s">
        <v>575</v>
      </c>
      <c r="E124" s="55">
        <v>738</v>
      </c>
      <c r="F124" s="56">
        <f t="shared" si="8"/>
        <v>708.48</v>
      </c>
      <c r="G124" s="56">
        <f t="shared" si="9"/>
        <v>678.96</v>
      </c>
      <c r="H124" s="57">
        <f t="shared" si="10"/>
        <v>649.44</v>
      </c>
    </row>
    <row r="125" spans="1:8" s="52" customFormat="1" ht="28.5" customHeight="1">
      <c r="A125" s="172" t="s">
        <v>688</v>
      </c>
      <c r="B125" s="172"/>
      <c r="C125" s="172"/>
      <c r="D125" s="172"/>
      <c r="E125" s="172"/>
      <c r="F125" s="172"/>
      <c r="G125" s="172"/>
      <c r="H125" s="172"/>
    </row>
    <row r="126" spans="1:8" s="52" customFormat="1" ht="15">
      <c r="A126" s="164" t="s">
        <v>689</v>
      </c>
      <c r="B126" s="54" t="s">
        <v>690</v>
      </c>
      <c r="C126" s="54"/>
      <c r="D126" s="54" t="s">
        <v>573</v>
      </c>
      <c r="E126" s="55">
        <v>320</v>
      </c>
      <c r="F126" s="56">
        <f aca="true" t="shared" si="11" ref="F126:F137">E126*0.96</f>
        <v>307.2</v>
      </c>
      <c r="G126" s="56">
        <f aca="true" t="shared" si="12" ref="G126:G137">E126*0.92</f>
        <v>294.40000000000003</v>
      </c>
      <c r="H126" s="57">
        <f aca="true" t="shared" si="13" ref="H126:H137">E126*0.88</f>
        <v>281.6</v>
      </c>
    </row>
    <row r="127" spans="1:8" s="52" customFormat="1" ht="15">
      <c r="A127" s="164" t="s">
        <v>691</v>
      </c>
      <c r="B127" s="54" t="s">
        <v>692</v>
      </c>
      <c r="C127" s="54"/>
      <c r="D127" s="54" t="s">
        <v>573</v>
      </c>
      <c r="E127" s="55">
        <v>350</v>
      </c>
      <c r="F127" s="56">
        <f t="shared" si="11"/>
        <v>336</v>
      </c>
      <c r="G127" s="56">
        <f t="shared" si="12"/>
        <v>322</v>
      </c>
      <c r="H127" s="57">
        <f t="shared" si="13"/>
        <v>308</v>
      </c>
    </row>
    <row r="128" spans="1:8" s="52" customFormat="1" ht="15">
      <c r="A128" s="164" t="s">
        <v>693</v>
      </c>
      <c r="B128" s="54" t="s">
        <v>694</v>
      </c>
      <c r="C128" s="54"/>
      <c r="D128" s="54" t="s">
        <v>575</v>
      </c>
      <c r="E128" s="55">
        <v>470</v>
      </c>
      <c r="F128" s="56">
        <f t="shared" si="11"/>
        <v>451.2</v>
      </c>
      <c r="G128" s="56">
        <f t="shared" si="12"/>
        <v>432.40000000000003</v>
      </c>
      <c r="H128" s="57">
        <f t="shared" si="13"/>
        <v>413.6</v>
      </c>
    </row>
    <row r="129" spans="1:8" s="52" customFormat="1" ht="15">
      <c r="A129" s="164" t="s">
        <v>695</v>
      </c>
      <c r="B129" s="54" t="s">
        <v>696</v>
      </c>
      <c r="C129" s="54"/>
      <c r="D129" s="54" t="s">
        <v>575</v>
      </c>
      <c r="E129" s="55">
        <v>245</v>
      </c>
      <c r="F129" s="56">
        <f t="shared" si="11"/>
        <v>235.2</v>
      </c>
      <c r="G129" s="56">
        <f t="shared" si="12"/>
        <v>225.4</v>
      </c>
      <c r="H129" s="57">
        <f t="shared" si="13"/>
        <v>215.6</v>
      </c>
    </row>
    <row r="130" spans="1:8" s="52" customFormat="1" ht="15">
      <c r="A130" s="164" t="s">
        <v>697</v>
      </c>
      <c r="B130" s="54" t="s">
        <v>696</v>
      </c>
      <c r="C130" s="54"/>
      <c r="D130" s="54" t="s">
        <v>573</v>
      </c>
      <c r="E130" s="55">
        <v>550</v>
      </c>
      <c r="F130" s="56">
        <f t="shared" si="11"/>
        <v>528</v>
      </c>
      <c r="G130" s="56">
        <f t="shared" si="12"/>
        <v>506</v>
      </c>
      <c r="H130" s="57">
        <f t="shared" si="13"/>
        <v>484</v>
      </c>
    </row>
    <row r="131" spans="1:8" s="52" customFormat="1" ht="15">
      <c r="A131" s="164" t="s">
        <v>698</v>
      </c>
      <c r="B131" s="54" t="s">
        <v>699</v>
      </c>
      <c r="C131" s="54"/>
      <c r="D131" s="54" t="s">
        <v>575</v>
      </c>
      <c r="E131" s="55">
        <v>430</v>
      </c>
      <c r="F131" s="56">
        <f t="shared" si="11"/>
        <v>412.8</v>
      </c>
      <c r="G131" s="56">
        <f t="shared" si="12"/>
        <v>395.6</v>
      </c>
      <c r="H131" s="57">
        <f t="shared" si="13"/>
        <v>378.4</v>
      </c>
    </row>
    <row r="132" spans="1:8" s="52" customFormat="1" ht="15">
      <c r="A132" s="164" t="s">
        <v>700</v>
      </c>
      <c r="B132" s="54" t="s">
        <v>701</v>
      </c>
      <c r="C132" s="54" t="s">
        <v>545</v>
      </c>
      <c r="D132" s="54" t="s">
        <v>573</v>
      </c>
      <c r="E132" s="55">
        <v>390</v>
      </c>
      <c r="F132" s="56">
        <f t="shared" si="11"/>
        <v>374.4</v>
      </c>
      <c r="G132" s="56">
        <f t="shared" si="12"/>
        <v>358.8</v>
      </c>
      <c r="H132" s="57">
        <f t="shared" si="13"/>
        <v>343.2</v>
      </c>
    </row>
    <row r="133" spans="1:8" s="52" customFormat="1" ht="15">
      <c r="A133" s="164" t="s">
        <v>702</v>
      </c>
      <c r="B133" s="54" t="s">
        <v>701</v>
      </c>
      <c r="C133" s="54" t="s">
        <v>545</v>
      </c>
      <c r="D133" s="54" t="s">
        <v>573</v>
      </c>
      <c r="E133" s="55">
        <v>390</v>
      </c>
      <c r="F133" s="56">
        <f t="shared" si="11"/>
        <v>374.4</v>
      </c>
      <c r="G133" s="56">
        <f t="shared" si="12"/>
        <v>358.8</v>
      </c>
      <c r="H133" s="57">
        <f t="shared" si="13"/>
        <v>343.2</v>
      </c>
    </row>
    <row r="134" spans="1:8" s="52" customFormat="1" ht="15">
      <c r="A134" s="164" t="s">
        <v>703</v>
      </c>
      <c r="B134" s="54" t="s">
        <v>701</v>
      </c>
      <c r="C134" s="54" t="s">
        <v>704</v>
      </c>
      <c r="D134" s="54" t="s">
        <v>575</v>
      </c>
      <c r="E134" s="55">
        <v>500</v>
      </c>
      <c r="F134" s="56">
        <f t="shared" si="11"/>
        <v>480</v>
      </c>
      <c r="G134" s="56">
        <f t="shared" si="12"/>
        <v>460</v>
      </c>
      <c r="H134" s="57">
        <f t="shared" si="13"/>
        <v>440</v>
      </c>
    </row>
    <row r="135" spans="1:8" s="52" customFormat="1" ht="15">
      <c r="A135" s="164" t="s">
        <v>705</v>
      </c>
      <c r="B135" s="54" t="s">
        <v>706</v>
      </c>
      <c r="C135" s="54" t="s">
        <v>509</v>
      </c>
      <c r="D135" s="54" t="s">
        <v>707</v>
      </c>
      <c r="E135" s="55">
        <v>600</v>
      </c>
      <c r="F135" s="56">
        <f t="shared" si="11"/>
        <v>576</v>
      </c>
      <c r="G135" s="56">
        <f t="shared" si="12"/>
        <v>552</v>
      </c>
      <c r="H135" s="57">
        <f t="shared" si="13"/>
        <v>528</v>
      </c>
    </row>
    <row r="136" spans="1:8" s="52" customFormat="1" ht="17.25" customHeight="1">
      <c r="A136" s="164" t="s">
        <v>708</v>
      </c>
      <c r="B136" s="54" t="s">
        <v>709</v>
      </c>
      <c r="C136" s="54" t="s">
        <v>509</v>
      </c>
      <c r="D136" s="54" t="s">
        <v>707</v>
      </c>
      <c r="E136" s="55">
        <v>600</v>
      </c>
      <c r="F136" s="56">
        <f t="shared" si="11"/>
        <v>576</v>
      </c>
      <c r="G136" s="56">
        <f t="shared" si="12"/>
        <v>552</v>
      </c>
      <c r="H136" s="57">
        <f t="shared" si="13"/>
        <v>528</v>
      </c>
    </row>
    <row r="137" spans="1:8" s="52" customFormat="1" ht="15">
      <c r="A137" s="165" t="s">
        <v>710</v>
      </c>
      <c r="B137" s="59" t="s">
        <v>711</v>
      </c>
      <c r="C137" s="59"/>
      <c r="D137" s="59" t="s">
        <v>573</v>
      </c>
      <c r="E137" s="60"/>
      <c r="F137" s="56">
        <f t="shared" si="11"/>
        <v>0</v>
      </c>
      <c r="G137" s="56">
        <f t="shared" si="12"/>
        <v>0</v>
      </c>
      <c r="H137" s="57">
        <f t="shared" si="13"/>
        <v>0</v>
      </c>
    </row>
    <row r="138" spans="1:8" s="52" customFormat="1" ht="27.75" customHeight="1">
      <c r="A138" s="168" t="s">
        <v>712</v>
      </c>
      <c r="B138" s="168"/>
      <c r="C138" s="168"/>
      <c r="D138" s="168"/>
      <c r="E138" s="168"/>
      <c r="F138" s="168"/>
      <c r="G138" s="168"/>
      <c r="H138" s="168"/>
    </row>
    <row r="139" spans="1:8" s="52" customFormat="1" ht="15">
      <c r="A139" s="62">
        <v>2319</v>
      </c>
      <c r="B139" s="6" t="s">
        <v>713</v>
      </c>
      <c r="C139" s="54" t="s">
        <v>515</v>
      </c>
      <c r="D139" s="54" t="s">
        <v>714</v>
      </c>
      <c r="E139" s="55">
        <v>1300</v>
      </c>
      <c r="F139" s="56">
        <f>E139*0.96</f>
        <v>1248</v>
      </c>
      <c r="G139" s="56">
        <f>E139*0.92</f>
        <v>1196</v>
      </c>
      <c r="H139" s="57">
        <f>E139*0.88</f>
        <v>1144</v>
      </c>
    </row>
    <row r="140" spans="1:8" s="52" customFormat="1" ht="15">
      <c r="A140" s="62">
        <v>2293</v>
      </c>
      <c r="B140" s="6" t="s">
        <v>715</v>
      </c>
      <c r="C140" s="54" t="s">
        <v>515</v>
      </c>
      <c r="D140" s="54" t="s">
        <v>714</v>
      </c>
      <c r="E140" s="55">
        <v>1300</v>
      </c>
      <c r="F140" s="56">
        <f>E140*0.96</f>
        <v>1248</v>
      </c>
      <c r="G140" s="56">
        <f>E140*0.92</f>
        <v>1196</v>
      </c>
      <c r="H140" s="57">
        <f>E140*0.88</f>
        <v>1144</v>
      </c>
    </row>
    <row r="141" spans="1:8" s="52" customFormat="1" ht="17.25" customHeight="1">
      <c r="A141" s="62">
        <v>2352</v>
      </c>
      <c r="B141" s="6" t="s">
        <v>716</v>
      </c>
      <c r="C141" s="54" t="s">
        <v>515</v>
      </c>
      <c r="D141" s="54" t="s">
        <v>714</v>
      </c>
      <c r="E141" s="55">
        <v>1300</v>
      </c>
      <c r="F141" s="56">
        <f>E141*0.96</f>
        <v>1248</v>
      </c>
      <c r="G141" s="56">
        <f>E141*0.92</f>
        <v>1196</v>
      </c>
      <c r="H141" s="57">
        <f>E141*0.88</f>
        <v>1144</v>
      </c>
    </row>
    <row r="142" spans="1:8" s="52" customFormat="1" ht="13.5" customHeight="1">
      <c r="A142" s="62">
        <v>2325</v>
      </c>
      <c r="B142" s="6" t="s">
        <v>717</v>
      </c>
      <c r="C142" s="54" t="s">
        <v>515</v>
      </c>
      <c r="D142" s="54" t="s">
        <v>714</v>
      </c>
      <c r="E142" s="55">
        <v>1300</v>
      </c>
      <c r="F142" s="56">
        <f>E142*0.96</f>
        <v>1248</v>
      </c>
      <c r="G142" s="56">
        <f>E142*0.92</f>
        <v>1196</v>
      </c>
      <c r="H142" s="57">
        <f>E142*0.88</f>
        <v>1144</v>
      </c>
    </row>
    <row r="143" spans="1:8" s="52" customFormat="1" ht="27.75" customHeight="1">
      <c r="A143" s="169" t="s">
        <v>718</v>
      </c>
      <c r="B143" s="169"/>
      <c r="C143" s="169"/>
      <c r="D143" s="169"/>
      <c r="E143" s="169"/>
      <c r="F143" s="169"/>
      <c r="G143" s="169"/>
      <c r="H143" s="169"/>
    </row>
    <row r="144" spans="1:8" s="52" customFormat="1" ht="15">
      <c r="A144" s="63" t="s">
        <v>719</v>
      </c>
      <c r="B144" s="54" t="s">
        <v>720</v>
      </c>
      <c r="C144" s="54"/>
      <c r="D144" s="54" t="s">
        <v>573</v>
      </c>
      <c r="E144" s="55">
        <v>995</v>
      </c>
      <c r="F144" s="56">
        <f aca="true" t="shared" si="14" ref="F144:F181">E144*0.96</f>
        <v>955.1999999999999</v>
      </c>
      <c r="G144" s="56">
        <f aca="true" t="shared" si="15" ref="G144:G181">E144*0.92</f>
        <v>915.4000000000001</v>
      </c>
      <c r="H144" s="57">
        <f aca="true" t="shared" si="16" ref="H144:H181">E144*0.88</f>
        <v>875.6</v>
      </c>
    </row>
    <row r="145" spans="1:8" s="52" customFormat="1" ht="15">
      <c r="A145" s="63" t="s">
        <v>721</v>
      </c>
      <c r="B145" s="54" t="s">
        <v>722</v>
      </c>
      <c r="C145" s="54"/>
      <c r="D145" s="54" t="s">
        <v>575</v>
      </c>
      <c r="E145" s="55">
        <v>920</v>
      </c>
      <c r="F145" s="56">
        <f t="shared" si="14"/>
        <v>883.1999999999999</v>
      </c>
      <c r="G145" s="56">
        <f t="shared" si="15"/>
        <v>846.4000000000001</v>
      </c>
      <c r="H145" s="57">
        <f t="shared" si="16"/>
        <v>809.6</v>
      </c>
    </row>
    <row r="146" spans="1:8" s="52" customFormat="1" ht="15">
      <c r="A146" s="63" t="s">
        <v>723</v>
      </c>
      <c r="B146" s="54" t="s">
        <v>722</v>
      </c>
      <c r="C146" s="54"/>
      <c r="D146" s="54" t="s">
        <v>575</v>
      </c>
      <c r="E146" s="55">
        <v>1000</v>
      </c>
      <c r="F146" s="56">
        <f t="shared" si="14"/>
        <v>960</v>
      </c>
      <c r="G146" s="56">
        <f t="shared" si="15"/>
        <v>920</v>
      </c>
      <c r="H146" s="57">
        <f t="shared" si="16"/>
        <v>880</v>
      </c>
    </row>
    <row r="147" spans="1:8" s="52" customFormat="1" ht="15">
      <c r="A147" s="63" t="s">
        <v>724</v>
      </c>
      <c r="B147" s="54" t="s">
        <v>725</v>
      </c>
      <c r="C147" s="54"/>
      <c r="D147" s="54" t="s">
        <v>616</v>
      </c>
      <c r="E147" s="55">
        <v>780</v>
      </c>
      <c r="F147" s="56">
        <f t="shared" si="14"/>
        <v>748.8</v>
      </c>
      <c r="G147" s="56">
        <f t="shared" si="15"/>
        <v>717.6</v>
      </c>
      <c r="H147" s="57">
        <f t="shared" si="16"/>
        <v>686.4</v>
      </c>
    </row>
    <row r="148" spans="1:8" s="52" customFormat="1" ht="15">
      <c r="A148" s="63" t="s">
        <v>726</v>
      </c>
      <c r="B148" s="54" t="s">
        <v>725</v>
      </c>
      <c r="C148" s="54"/>
      <c r="D148" s="54" t="s">
        <v>616</v>
      </c>
      <c r="E148" s="55">
        <v>780</v>
      </c>
      <c r="F148" s="56">
        <f t="shared" si="14"/>
        <v>748.8</v>
      </c>
      <c r="G148" s="56">
        <f t="shared" si="15"/>
        <v>717.6</v>
      </c>
      <c r="H148" s="57">
        <f t="shared" si="16"/>
        <v>686.4</v>
      </c>
    </row>
    <row r="149" spans="1:8" s="52" customFormat="1" ht="15">
      <c r="A149" s="63" t="s">
        <v>727</v>
      </c>
      <c r="B149" s="54" t="s">
        <v>725</v>
      </c>
      <c r="C149" s="54"/>
      <c r="D149" s="54" t="s">
        <v>616</v>
      </c>
      <c r="E149" s="55">
        <v>988</v>
      </c>
      <c r="F149" s="56">
        <f t="shared" si="14"/>
        <v>948.48</v>
      </c>
      <c r="G149" s="56">
        <f t="shared" si="15"/>
        <v>908.96</v>
      </c>
      <c r="H149" s="57">
        <f t="shared" si="16"/>
        <v>869.44</v>
      </c>
    </row>
    <row r="150" spans="1:8" s="52" customFormat="1" ht="15">
      <c r="A150" s="63" t="s">
        <v>728</v>
      </c>
      <c r="B150" s="54" t="s">
        <v>725</v>
      </c>
      <c r="C150" s="54"/>
      <c r="D150" s="54" t="s">
        <v>616</v>
      </c>
      <c r="E150" s="55">
        <v>745</v>
      </c>
      <c r="F150" s="56">
        <f t="shared" si="14"/>
        <v>715.1999999999999</v>
      </c>
      <c r="G150" s="56">
        <f t="shared" si="15"/>
        <v>685.4</v>
      </c>
      <c r="H150" s="57">
        <f t="shared" si="16"/>
        <v>655.6</v>
      </c>
    </row>
    <row r="151" spans="1:8" s="52" customFormat="1" ht="15">
      <c r="A151" s="63" t="s">
        <v>729</v>
      </c>
      <c r="B151" s="54" t="s">
        <v>725</v>
      </c>
      <c r="C151" s="54"/>
      <c r="D151" s="54" t="s">
        <v>616</v>
      </c>
      <c r="E151" s="55">
        <v>650</v>
      </c>
      <c r="F151" s="56">
        <f t="shared" si="14"/>
        <v>624</v>
      </c>
      <c r="G151" s="56">
        <f t="shared" si="15"/>
        <v>598</v>
      </c>
      <c r="H151" s="57">
        <f t="shared" si="16"/>
        <v>572</v>
      </c>
    </row>
    <row r="152" spans="1:8" s="52" customFormat="1" ht="15">
      <c r="A152" s="63" t="s">
        <v>730</v>
      </c>
      <c r="B152" s="54" t="s">
        <v>725</v>
      </c>
      <c r="C152" s="54"/>
      <c r="D152" s="54" t="s">
        <v>616</v>
      </c>
      <c r="E152" s="55">
        <v>650</v>
      </c>
      <c r="F152" s="56">
        <f t="shared" si="14"/>
        <v>624</v>
      </c>
      <c r="G152" s="56">
        <f t="shared" si="15"/>
        <v>598</v>
      </c>
      <c r="H152" s="57">
        <f t="shared" si="16"/>
        <v>572</v>
      </c>
    </row>
    <row r="153" spans="1:8" s="52" customFormat="1" ht="15">
      <c r="A153" s="63" t="s">
        <v>731</v>
      </c>
      <c r="B153" s="54" t="s">
        <v>732</v>
      </c>
      <c r="C153" s="54"/>
      <c r="D153" s="54" t="s">
        <v>707</v>
      </c>
      <c r="E153" s="55">
        <v>393</v>
      </c>
      <c r="F153" s="56">
        <f t="shared" si="14"/>
        <v>377.28</v>
      </c>
      <c r="G153" s="56">
        <f t="shared" si="15"/>
        <v>361.56</v>
      </c>
      <c r="H153" s="57">
        <f t="shared" si="16"/>
        <v>345.84</v>
      </c>
    </row>
    <row r="154" spans="1:8" s="52" customFormat="1" ht="15">
      <c r="A154" s="63" t="s">
        <v>733</v>
      </c>
      <c r="B154" s="54" t="s">
        <v>734</v>
      </c>
      <c r="C154" s="54"/>
      <c r="D154" s="54" t="s">
        <v>707</v>
      </c>
      <c r="E154" s="55">
        <v>400</v>
      </c>
      <c r="F154" s="56">
        <f t="shared" si="14"/>
        <v>384</v>
      </c>
      <c r="G154" s="56">
        <f t="shared" si="15"/>
        <v>368</v>
      </c>
      <c r="H154" s="57">
        <f t="shared" si="16"/>
        <v>352</v>
      </c>
    </row>
    <row r="155" spans="1:8" s="52" customFormat="1" ht="15">
      <c r="A155" s="63" t="s">
        <v>735</v>
      </c>
      <c r="B155" s="54" t="s">
        <v>736</v>
      </c>
      <c r="C155" s="54"/>
      <c r="D155" s="54" t="s">
        <v>707</v>
      </c>
      <c r="E155" s="55">
        <v>345</v>
      </c>
      <c r="F155" s="56">
        <f t="shared" si="14"/>
        <v>331.2</v>
      </c>
      <c r="G155" s="56">
        <f t="shared" si="15"/>
        <v>317.40000000000003</v>
      </c>
      <c r="H155" s="57">
        <f t="shared" si="16"/>
        <v>303.6</v>
      </c>
    </row>
    <row r="156" spans="1:8" s="52" customFormat="1" ht="15">
      <c r="A156" s="63" t="s">
        <v>737</v>
      </c>
      <c r="B156" s="54" t="s">
        <v>738</v>
      </c>
      <c r="C156" s="54"/>
      <c r="D156" s="54" t="s">
        <v>707</v>
      </c>
      <c r="E156" s="55">
        <v>360</v>
      </c>
      <c r="F156" s="56">
        <f t="shared" si="14"/>
        <v>345.59999999999997</v>
      </c>
      <c r="G156" s="56">
        <f t="shared" si="15"/>
        <v>331.2</v>
      </c>
      <c r="H156" s="57">
        <f t="shared" si="16"/>
        <v>316.8</v>
      </c>
    </row>
    <row r="157" spans="1:8" s="52" customFormat="1" ht="15">
      <c r="A157" s="63" t="s">
        <v>739</v>
      </c>
      <c r="B157" s="54" t="s">
        <v>740</v>
      </c>
      <c r="C157" s="54" t="s">
        <v>598</v>
      </c>
      <c r="D157" s="54" t="s">
        <v>707</v>
      </c>
      <c r="E157" s="55">
        <v>820</v>
      </c>
      <c r="F157" s="56">
        <f t="shared" si="14"/>
        <v>787.1999999999999</v>
      </c>
      <c r="G157" s="56">
        <f t="shared" si="15"/>
        <v>754.4</v>
      </c>
      <c r="H157" s="57">
        <f t="shared" si="16"/>
        <v>721.6</v>
      </c>
    </row>
    <row r="158" spans="1:8" s="52" customFormat="1" ht="15">
      <c r="A158" s="63" t="s">
        <v>741</v>
      </c>
      <c r="B158" s="54" t="s">
        <v>740</v>
      </c>
      <c r="C158" s="54" t="s">
        <v>598</v>
      </c>
      <c r="D158" s="54" t="s">
        <v>707</v>
      </c>
      <c r="E158" s="55">
        <v>600</v>
      </c>
      <c r="F158" s="56">
        <f t="shared" si="14"/>
        <v>576</v>
      </c>
      <c r="G158" s="56">
        <f t="shared" si="15"/>
        <v>552</v>
      </c>
      <c r="H158" s="57">
        <f t="shared" si="16"/>
        <v>528</v>
      </c>
    </row>
    <row r="159" spans="1:8" s="52" customFormat="1" ht="15">
      <c r="A159" s="63" t="s">
        <v>742</v>
      </c>
      <c r="B159" s="54" t="s">
        <v>740</v>
      </c>
      <c r="C159" s="54" t="s">
        <v>598</v>
      </c>
      <c r="D159" s="54" t="s">
        <v>707</v>
      </c>
      <c r="E159" s="55">
        <v>600</v>
      </c>
      <c r="F159" s="56">
        <f t="shared" si="14"/>
        <v>576</v>
      </c>
      <c r="G159" s="56">
        <f t="shared" si="15"/>
        <v>552</v>
      </c>
      <c r="H159" s="57">
        <f t="shared" si="16"/>
        <v>528</v>
      </c>
    </row>
    <row r="160" spans="1:8" s="52" customFormat="1" ht="15">
      <c r="A160" s="63" t="s">
        <v>743</v>
      </c>
      <c r="B160" s="54" t="s">
        <v>740</v>
      </c>
      <c r="C160" s="54" t="s">
        <v>598</v>
      </c>
      <c r="D160" s="54" t="s">
        <v>707</v>
      </c>
      <c r="E160" s="55">
        <v>552</v>
      </c>
      <c r="F160" s="56">
        <f t="shared" si="14"/>
        <v>529.92</v>
      </c>
      <c r="G160" s="56">
        <f t="shared" si="15"/>
        <v>507.84000000000003</v>
      </c>
      <c r="H160" s="57">
        <f t="shared" si="16"/>
        <v>485.76</v>
      </c>
    </row>
    <row r="161" spans="1:8" s="52" customFormat="1" ht="15">
      <c r="A161" s="63" t="s">
        <v>744</v>
      </c>
      <c r="B161" s="54" t="s">
        <v>740</v>
      </c>
      <c r="C161" s="54" t="s">
        <v>598</v>
      </c>
      <c r="D161" s="54" t="s">
        <v>707</v>
      </c>
      <c r="E161" s="55">
        <v>677</v>
      </c>
      <c r="F161" s="56">
        <f t="shared" si="14"/>
        <v>649.92</v>
      </c>
      <c r="G161" s="56">
        <f t="shared" si="15"/>
        <v>622.84</v>
      </c>
      <c r="H161" s="57">
        <f t="shared" si="16"/>
        <v>595.76</v>
      </c>
    </row>
    <row r="162" spans="1:8" s="52" customFormat="1" ht="15">
      <c r="A162" s="63" t="s">
        <v>745</v>
      </c>
      <c r="B162" s="54" t="s">
        <v>740</v>
      </c>
      <c r="C162" s="54" t="s">
        <v>598</v>
      </c>
      <c r="D162" s="54" t="s">
        <v>707</v>
      </c>
      <c r="E162" s="55">
        <v>606</v>
      </c>
      <c r="F162" s="56">
        <f t="shared" si="14"/>
        <v>581.76</v>
      </c>
      <c r="G162" s="56">
        <f t="shared" si="15"/>
        <v>557.52</v>
      </c>
      <c r="H162" s="57">
        <f t="shared" si="16"/>
        <v>533.28</v>
      </c>
    </row>
    <row r="163" spans="1:8" s="52" customFormat="1" ht="15">
      <c r="A163" s="63" t="s">
        <v>746</v>
      </c>
      <c r="B163" s="54" t="s">
        <v>740</v>
      </c>
      <c r="C163" s="54" t="s">
        <v>598</v>
      </c>
      <c r="D163" s="54" t="s">
        <v>707</v>
      </c>
      <c r="E163" s="55">
        <v>375</v>
      </c>
      <c r="F163" s="56">
        <f t="shared" si="14"/>
        <v>360</v>
      </c>
      <c r="G163" s="56">
        <f t="shared" si="15"/>
        <v>345</v>
      </c>
      <c r="H163" s="57">
        <f t="shared" si="16"/>
        <v>330</v>
      </c>
    </row>
    <row r="164" spans="1:8" s="52" customFormat="1" ht="15">
      <c r="A164" s="63" t="s">
        <v>747</v>
      </c>
      <c r="B164" s="54" t="s">
        <v>740</v>
      </c>
      <c r="C164" s="54" t="s">
        <v>598</v>
      </c>
      <c r="D164" s="54" t="s">
        <v>707</v>
      </c>
      <c r="E164" s="55">
        <v>520</v>
      </c>
      <c r="F164" s="56">
        <f t="shared" si="14"/>
        <v>499.2</v>
      </c>
      <c r="G164" s="56">
        <f t="shared" si="15"/>
        <v>478.40000000000003</v>
      </c>
      <c r="H164" s="57">
        <f t="shared" si="16"/>
        <v>457.6</v>
      </c>
    </row>
    <row r="165" spans="1:8" s="52" customFormat="1" ht="15">
      <c r="A165" s="63" t="s">
        <v>748</v>
      </c>
      <c r="B165" s="54" t="s">
        <v>740</v>
      </c>
      <c r="C165" s="54" t="s">
        <v>598</v>
      </c>
      <c r="D165" s="54" t="s">
        <v>707</v>
      </c>
      <c r="E165" s="55">
        <v>685</v>
      </c>
      <c r="F165" s="56">
        <f t="shared" si="14"/>
        <v>657.6</v>
      </c>
      <c r="G165" s="56">
        <f t="shared" si="15"/>
        <v>630.2</v>
      </c>
      <c r="H165" s="57">
        <f t="shared" si="16"/>
        <v>602.8</v>
      </c>
    </row>
    <row r="166" spans="1:8" s="52" customFormat="1" ht="15">
      <c r="A166" s="63" t="s">
        <v>749</v>
      </c>
      <c r="B166" s="54" t="s">
        <v>740</v>
      </c>
      <c r="C166" s="54" t="s">
        <v>598</v>
      </c>
      <c r="D166" s="54" t="s">
        <v>707</v>
      </c>
      <c r="E166" s="55">
        <v>316</v>
      </c>
      <c r="F166" s="56">
        <f t="shared" si="14"/>
        <v>303.36</v>
      </c>
      <c r="G166" s="56">
        <f t="shared" si="15"/>
        <v>290.72</v>
      </c>
      <c r="H166" s="57">
        <f t="shared" si="16"/>
        <v>278.08</v>
      </c>
    </row>
    <row r="167" spans="1:8" s="52" customFormat="1" ht="15">
      <c r="A167" s="63" t="s">
        <v>750</v>
      </c>
      <c r="B167" s="54" t="s">
        <v>740</v>
      </c>
      <c r="C167" s="54" t="s">
        <v>598</v>
      </c>
      <c r="D167" s="54" t="s">
        <v>707</v>
      </c>
      <c r="E167" s="55">
        <v>359</v>
      </c>
      <c r="F167" s="56">
        <f t="shared" si="14"/>
        <v>344.64</v>
      </c>
      <c r="G167" s="56">
        <f t="shared" si="15"/>
        <v>330.28000000000003</v>
      </c>
      <c r="H167" s="57">
        <f t="shared" si="16"/>
        <v>315.92</v>
      </c>
    </row>
    <row r="168" spans="1:8" s="52" customFormat="1" ht="15">
      <c r="A168" s="63" t="s">
        <v>751</v>
      </c>
      <c r="B168" s="54" t="s">
        <v>740</v>
      </c>
      <c r="C168" s="54" t="s">
        <v>598</v>
      </c>
      <c r="D168" s="54" t="s">
        <v>707</v>
      </c>
      <c r="E168" s="55">
        <v>290</v>
      </c>
      <c r="F168" s="56">
        <f t="shared" si="14"/>
        <v>278.4</v>
      </c>
      <c r="G168" s="56">
        <f t="shared" si="15"/>
        <v>266.8</v>
      </c>
      <c r="H168" s="57">
        <f t="shared" si="16"/>
        <v>255.2</v>
      </c>
    </row>
    <row r="169" spans="1:8" s="52" customFormat="1" ht="15">
      <c r="A169" s="63" t="s">
        <v>752</v>
      </c>
      <c r="B169" s="54" t="s">
        <v>753</v>
      </c>
      <c r="C169" s="54" t="s">
        <v>598</v>
      </c>
      <c r="D169" s="54" t="s">
        <v>707</v>
      </c>
      <c r="E169" s="55">
        <v>192</v>
      </c>
      <c r="F169" s="56">
        <f t="shared" si="14"/>
        <v>184.32</v>
      </c>
      <c r="G169" s="56">
        <f t="shared" si="15"/>
        <v>176.64000000000001</v>
      </c>
      <c r="H169" s="57">
        <f t="shared" si="16"/>
        <v>168.96</v>
      </c>
    </row>
    <row r="170" spans="1:8" s="52" customFormat="1" ht="15">
      <c r="A170" s="63" t="s">
        <v>754</v>
      </c>
      <c r="B170" s="54" t="s">
        <v>753</v>
      </c>
      <c r="C170" s="54" t="s">
        <v>598</v>
      </c>
      <c r="D170" s="54" t="s">
        <v>707</v>
      </c>
      <c r="E170" s="55">
        <v>360</v>
      </c>
      <c r="F170" s="56">
        <f t="shared" si="14"/>
        <v>345.59999999999997</v>
      </c>
      <c r="G170" s="56">
        <f t="shared" si="15"/>
        <v>331.2</v>
      </c>
      <c r="H170" s="57">
        <f t="shared" si="16"/>
        <v>316.8</v>
      </c>
    </row>
    <row r="171" spans="1:8" s="52" customFormat="1" ht="15">
      <c r="A171" s="63" t="s">
        <v>755</v>
      </c>
      <c r="B171" s="54" t="s">
        <v>753</v>
      </c>
      <c r="C171" s="54" t="s">
        <v>598</v>
      </c>
      <c r="D171" s="54" t="s">
        <v>707</v>
      </c>
      <c r="E171" s="55">
        <v>329</v>
      </c>
      <c r="F171" s="56">
        <f t="shared" si="14"/>
        <v>315.84</v>
      </c>
      <c r="G171" s="56">
        <f t="shared" si="15"/>
        <v>302.68</v>
      </c>
      <c r="H171" s="57">
        <f t="shared" si="16"/>
        <v>289.52</v>
      </c>
    </row>
    <row r="172" spans="1:8" s="52" customFormat="1" ht="15">
      <c r="A172" s="63" t="s">
        <v>756</v>
      </c>
      <c r="B172" s="54" t="s">
        <v>753</v>
      </c>
      <c r="C172" s="54" t="s">
        <v>598</v>
      </c>
      <c r="D172" s="54" t="s">
        <v>707</v>
      </c>
      <c r="E172" s="55">
        <v>329</v>
      </c>
      <c r="F172" s="56">
        <f t="shared" si="14"/>
        <v>315.84</v>
      </c>
      <c r="G172" s="56">
        <f t="shared" si="15"/>
        <v>302.68</v>
      </c>
      <c r="H172" s="57">
        <f t="shared" si="16"/>
        <v>289.52</v>
      </c>
    </row>
    <row r="173" spans="1:8" s="52" customFormat="1" ht="15">
      <c r="A173" s="63" t="s">
        <v>757</v>
      </c>
      <c r="B173" s="54" t="s">
        <v>753</v>
      </c>
      <c r="C173" s="54" t="s">
        <v>598</v>
      </c>
      <c r="D173" s="54" t="s">
        <v>707</v>
      </c>
      <c r="E173" s="55">
        <v>274</v>
      </c>
      <c r="F173" s="56">
        <f t="shared" si="14"/>
        <v>263.03999999999996</v>
      </c>
      <c r="G173" s="56">
        <f t="shared" si="15"/>
        <v>252.08</v>
      </c>
      <c r="H173" s="57">
        <f t="shared" si="16"/>
        <v>241.12</v>
      </c>
    </row>
    <row r="174" spans="1:8" s="52" customFormat="1" ht="15">
      <c r="A174" s="63" t="s">
        <v>758</v>
      </c>
      <c r="B174" s="54" t="s">
        <v>753</v>
      </c>
      <c r="C174" s="54" t="s">
        <v>598</v>
      </c>
      <c r="D174" s="54" t="s">
        <v>707</v>
      </c>
      <c r="E174" s="55">
        <v>315</v>
      </c>
      <c r="F174" s="56">
        <f t="shared" si="14"/>
        <v>302.4</v>
      </c>
      <c r="G174" s="56">
        <f t="shared" si="15"/>
        <v>289.8</v>
      </c>
      <c r="H174" s="57">
        <f t="shared" si="16"/>
        <v>277.2</v>
      </c>
    </row>
    <row r="175" spans="1:8" s="52" customFormat="1" ht="15">
      <c r="A175" s="63" t="s">
        <v>759</v>
      </c>
      <c r="B175" s="54" t="s">
        <v>753</v>
      </c>
      <c r="C175" s="54" t="s">
        <v>598</v>
      </c>
      <c r="D175" s="54" t="s">
        <v>707</v>
      </c>
      <c r="E175" s="55">
        <v>320</v>
      </c>
      <c r="F175" s="56">
        <f t="shared" si="14"/>
        <v>307.2</v>
      </c>
      <c r="G175" s="56">
        <f t="shared" si="15"/>
        <v>294.40000000000003</v>
      </c>
      <c r="H175" s="57">
        <f t="shared" si="16"/>
        <v>281.6</v>
      </c>
    </row>
    <row r="176" spans="1:8" s="52" customFormat="1" ht="15">
      <c r="A176" s="64" t="s">
        <v>760</v>
      </c>
      <c r="B176" s="54" t="s">
        <v>753</v>
      </c>
      <c r="C176" s="54" t="s">
        <v>598</v>
      </c>
      <c r="D176" s="54" t="s">
        <v>707</v>
      </c>
      <c r="E176" s="60">
        <v>340</v>
      </c>
      <c r="F176" s="56">
        <f t="shared" si="14"/>
        <v>326.4</v>
      </c>
      <c r="G176" s="56">
        <f t="shared" si="15"/>
        <v>312.8</v>
      </c>
      <c r="H176" s="57">
        <f t="shared" si="16"/>
        <v>299.2</v>
      </c>
    </row>
    <row r="177" spans="1:8" s="52" customFormat="1" ht="15">
      <c r="A177" s="64" t="s">
        <v>761</v>
      </c>
      <c r="B177" s="54" t="s">
        <v>753</v>
      </c>
      <c r="C177" s="54" t="s">
        <v>598</v>
      </c>
      <c r="D177" s="54" t="s">
        <v>707</v>
      </c>
      <c r="E177" s="60">
        <v>306</v>
      </c>
      <c r="F177" s="56">
        <f t="shared" si="14"/>
        <v>293.76</v>
      </c>
      <c r="G177" s="56">
        <f t="shared" si="15"/>
        <v>281.52000000000004</v>
      </c>
      <c r="H177" s="57">
        <f t="shared" si="16"/>
        <v>269.28000000000003</v>
      </c>
    </row>
    <row r="178" spans="1:8" s="52" customFormat="1" ht="15">
      <c r="A178" s="64" t="s">
        <v>762</v>
      </c>
      <c r="B178" s="59" t="s">
        <v>763</v>
      </c>
      <c r="C178" s="54" t="s">
        <v>598</v>
      </c>
      <c r="D178" s="54" t="s">
        <v>707</v>
      </c>
      <c r="E178" s="60">
        <v>390</v>
      </c>
      <c r="F178" s="56">
        <f t="shared" si="14"/>
        <v>374.4</v>
      </c>
      <c r="G178" s="56">
        <f t="shared" si="15"/>
        <v>358.8</v>
      </c>
      <c r="H178" s="57">
        <f t="shared" si="16"/>
        <v>343.2</v>
      </c>
    </row>
    <row r="179" spans="1:8" s="52" customFormat="1" ht="15">
      <c r="A179" s="64" t="s">
        <v>764</v>
      </c>
      <c r="B179" s="59" t="s">
        <v>765</v>
      </c>
      <c r="C179" s="54" t="s">
        <v>598</v>
      </c>
      <c r="D179" s="54" t="s">
        <v>707</v>
      </c>
      <c r="E179" s="60">
        <v>336</v>
      </c>
      <c r="F179" s="56">
        <f t="shared" si="14"/>
        <v>322.56</v>
      </c>
      <c r="G179" s="56">
        <f t="shared" si="15"/>
        <v>309.12</v>
      </c>
      <c r="H179" s="57">
        <f t="shared" si="16"/>
        <v>295.68</v>
      </c>
    </row>
    <row r="180" spans="1:8" s="52" customFormat="1" ht="15">
      <c r="A180" s="64" t="s">
        <v>766</v>
      </c>
      <c r="B180" s="59" t="s">
        <v>767</v>
      </c>
      <c r="C180" s="54" t="s">
        <v>598</v>
      </c>
      <c r="D180" s="54" t="s">
        <v>707</v>
      </c>
      <c r="E180" s="60">
        <v>800</v>
      </c>
      <c r="F180" s="56">
        <f t="shared" si="14"/>
        <v>768</v>
      </c>
      <c r="G180" s="56">
        <f t="shared" si="15"/>
        <v>736</v>
      </c>
      <c r="H180" s="57">
        <f t="shared" si="16"/>
        <v>704</v>
      </c>
    </row>
    <row r="181" spans="1:8" s="52" customFormat="1" ht="15">
      <c r="A181" s="65" t="s">
        <v>768</v>
      </c>
      <c r="B181" s="66" t="s">
        <v>769</v>
      </c>
      <c r="C181" s="67" t="s">
        <v>598</v>
      </c>
      <c r="D181" s="67" t="s">
        <v>707</v>
      </c>
      <c r="E181" s="68">
        <v>730</v>
      </c>
      <c r="F181" s="69">
        <f t="shared" si="14"/>
        <v>700.8</v>
      </c>
      <c r="G181" s="69">
        <f t="shared" si="15"/>
        <v>671.6</v>
      </c>
      <c r="H181" s="70">
        <f t="shared" si="16"/>
        <v>642.4</v>
      </c>
    </row>
    <row r="182" spans="1:16" s="2" customFormat="1" ht="15">
      <c r="A182" s="64" t="s">
        <v>770</v>
      </c>
      <c r="B182" s="59" t="s">
        <v>771</v>
      </c>
      <c r="C182" s="59"/>
      <c r="D182" s="59"/>
      <c r="E182" s="60"/>
      <c r="F182" s="71"/>
      <c r="G182" s="71"/>
      <c r="H182" s="72"/>
      <c r="I182" s="36"/>
      <c r="J182" s="36"/>
      <c r="K182" s="37"/>
      <c r="L182" s="3"/>
      <c r="M182" s="1"/>
      <c r="N182" s="1"/>
      <c r="O182" s="1"/>
      <c r="P182" s="1"/>
    </row>
    <row r="183" spans="1:16" s="2" customFormat="1" ht="15">
      <c r="A183" s="64" t="s">
        <v>772</v>
      </c>
      <c r="B183" s="59" t="s">
        <v>773</v>
      </c>
      <c r="C183" s="59"/>
      <c r="D183" s="59"/>
      <c r="E183" s="60"/>
      <c r="F183" s="71"/>
      <c r="G183" s="71"/>
      <c r="H183" s="72"/>
      <c r="I183" s="36"/>
      <c r="J183" s="36"/>
      <c r="K183" s="37"/>
      <c r="L183" s="3"/>
      <c r="M183" s="1"/>
      <c r="N183" s="1"/>
      <c r="O183" s="1"/>
      <c r="P183" s="1"/>
    </row>
    <row r="184" spans="1:16" s="2" customFormat="1" ht="15">
      <c r="A184" s="30"/>
      <c r="B184" s="30"/>
      <c r="C184" s="30"/>
      <c r="D184" s="30"/>
      <c r="E184" s="34"/>
      <c r="F184" s="73"/>
      <c r="G184" s="35"/>
      <c r="H184" s="35"/>
      <c r="I184" s="36"/>
      <c r="J184" s="36"/>
      <c r="K184" s="37"/>
      <c r="L184" s="3"/>
      <c r="M184" s="1"/>
      <c r="N184" s="1"/>
      <c r="O184" s="1"/>
      <c r="P184" s="1"/>
    </row>
    <row r="185" spans="1:16" s="2" customFormat="1" ht="15">
      <c r="A185" s="30"/>
      <c r="B185" s="30"/>
      <c r="C185" s="30"/>
      <c r="D185" s="30"/>
      <c r="E185" s="34"/>
      <c r="F185" s="73"/>
      <c r="G185" s="35"/>
      <c r="H185" s="35"/>
      <c r="I185" s="36"/>
      <c r="J185" s="36"/>
      <c r="K185" s="37"/>
      <c r="L185" s="3"/>
      <c r="M185" s="1"/>
      <c r="N185" s="1"/>
      <c r="O185" s="1"/>
      <c r="P185" s="1"/>
    </row>
    <row r="186" spans="1:16" s="2" customFormat="1" ht="15">
      <c r="A186" s="30"/>
      <c r="B186" s="30"/>
      <c r="C186" s="30"/>
      <c r="D186" s="30"/>
      <c r="E186" s="34"/>
      <c r="F186" s="73"/>
      <c r="G186" s="35"/>
      <c r="H186" s="35"/>
      <c r="I186" s="36"/>
      <c r="J186" s="36"/>
      <c r="K186" s="37"/>
      <c r="L186" s="3"/>
      <c r="M186" s="1"/>
      <c r="N186" s="1"/>
      <c r="O186" s="1"/>
      <c r="P186" s="1"/>
    </row>
    <row r="187" spans="1:16" s="2" customFormat="1" ht="15">
      <c r="A187" s="30"/>
      <c r="B187" s="30"/>
      <c r="C187" s="30"/>
      <c r="D187" s="30"/>
      <c r="E187" s="34"/>
      <c r="F187" s="73"/>
      <c r="G187" s="35"/>
      <c r="H187" s="35"/>
      <c r="I187" s="36"/>
      <c r="J187" s="36"/>
      <c r="K187" s="37"/>
      <c r="L187" s="3"/>
      <c r="M187" s="1"/>
      <c r="N187" s="1"/>
      <c r="O187" s="1"/>
      <c r="P187" s="1"/>
    </row>
    <row r="188" spans="1:16" s="2" customFormat="1" ht="15">
      <c r="A188" s="30"/>
      <c r="B188" s="30"/>
      <c r="C188" s="30"/>
      <c r="D188" s="30"/>
      <c r="E188" s="34"/>
      <c r="F188" s="73"/>
      <c r="G188" s="35"/>
      <c r="H188" s="35"/>
      <c r="I188" s="36"/>
      <c r="J188" s="36"/>
      <c r="K188" s="37"/>
      <c r="L188" s="3"/>
      <c r="M188" s="1"/>
      <c r="N188" s="1"/>
      <c r="O188" s="1"/>
      <c r="P188" s="1"/>
    </row>
    <row r="189" spans="1:16" s="2" customFormat="1" ht="15">
      <c r="A189" s="30"/>
      <c r="B189" s="30"/>
      <c r="C189" s="30"/>
      <c r="D189" s="30"/>
      <c r="E189" s="34"/>
      <c r="F189" s="73"/>
      <c r="G189" s="35"/>
      <c r="H189" s="35"/>
      <c r="I189" s="36"/>
      <c r="J189" s="36"/>
      <c r="K189" s="37"/>
      <c r="L189" s="3"/>
      <c r="M189" s="1"/>
      <c r="N189" s="1"/>
      <c r="O189" s="1"/>
      <c r="P189" s="1"/>
    </row>
    <row r="190" spans="1:16" s="2" customFormat="1" ht="15">
      <c r="A190" s="30"/>
      <c r="B190" s="30"/>
      <c r="C190" s="30"/>
      <c r="D190" s="30"/>
      <c r="E190" s="34"/>
      <c r="F190" s="73"/>
      <c r="G190" s="35"/>
      <c r="H190" s="35"/>
      <c r="I190" s="36"/>
      <c r="J190" s="36"/>
      <c r="K190" s="37"/>
      <c r="L190" s="3"/>
      <c r="M190" s="1"/>
      <c r="N190" s="1"/>
      <c r="O190" s="1"/>
      <c r="P190" s="1"/>
    </row>
    <row r="191" spans="1:16" s="2" customFormat="1" ht="15">
      <c r="A191" s="30"/>
      <c r="B191" s="30"/>
      <c r="C191" s="30"/>
      <c r="D191" s="30"/>
      <c r="E191" s="34"/>
      <c r="F191" s="73"/>
      <c r="G191" s="35"/>
      <c r="H191" s="35"/>
      <c r="I191" s="36"/>
      <c r="J191" s="36"/>
      <c r="K191" s="37"/>
      <c r="L191" s="3"/>
      <c r="M191" s="1"/>
      <c r="N191" s="1"/>
      <c r="O191" s="1"/>
      <c r="P191" s="1"/>
    </row>
    <row r="192" spans="1:16" s="2" customFormat="1" ht="15">
      <c r="A192" s="30"/>
      <c r="B192" s="30"/>
      <c r="C192" s="30"/>
      <c r="D192" s="30"/>
      <c r="E192" s="34"/>
      <c r="F192" s="73"/>
      <c r="G192" s="35"/>
      <c r="H192" s="35"/>
      <c r="I192" s="36"/>
      <c r="J192" s="36"/>
      <c r="K192" s="37"/>
      <c r="L192" s="3"/>
      <c r="M192" s="1"/>
      <c r="N192" s="1"/>
      <c r="O192" s="1"/>
      <c r="P192" s="1"/>
    </row>
    <row r="193" spans="1:16" s="2" customFormat="1" ht="15">
      <c r="A193" s="30"/>
      <c r="B193" s="30"/>
      <c r="C193" s="30"/>
      <c r="D193" s="30"/>
      <c r="E193" s="34"/>
      <c r="F193" s="73"/>
      <c r="G193" s="35"/>
      <c r="H193" s="35"/>
      <c r="I193" s="36"/>
      <c r="J193" s="36"/>
      <c r="K193" s="37"/>
      <c r="L193" s="3"/>
      <c r="M193" s="1"/>
      <c r="N193" s="1"/>
      <c r="O193" s="1"/>
      <c r="P193" s="1"/>
    </row>
    <row r="194" spans="1:16" s="2" customFormat="1" ht="15">
      <c r="A194" s="30"/>
      <c r="B194" s="30"/>
      <c r="C194" s="30"/>
      <c r="D194" s="30"/>
      <c r="E194" s="34"/>
      <c r="F194" s="73"/>
      <c r="G194" s="35"/>
      <c r="H194" s="35"/>
      <c r="I194" s="36"/>
      <c r="J194" s="36"/>
      <c r="K194" s="37"/>
      <c r="L194" s="3"/>
      <c r="M194" s="1"/>
      <c r="N194" s="1"/>
      <c r="O194" s="1"/>
      <c r="P194" s="1"/>
    </row>
    <row r="195" spans="1:16" s="2" customFormat="1" ht="15">
      <c r="A195" s="30"/>
      <c r="B195" s="30"/>
      <c r="C195" s="30"/>
      <c r="D195" s="30"/>
      <c r="E195" s="34"/>
      <c r="F195" s="73"/>
      <c r="G195" s="35"/>
      <c r="H195" s="35"/>
      <c r="I195" s="36"/>
      <c r="J195" s="36"/>
      <c r="K195" s="37"/>
      <c r="L195" s="3"/>
      <c r="M195" s="1"/>
      <c r="N195" s="1"/>
      <c r="O195" s="1"/>
      <c r="P195" s="1"/>
    </row>
    <row r="196" spans="1:16" s="2" customFormat="1" ht="15">
      <c r="A196" s="30"/>
      <c r="B196" s="30"/>
      <c r="C196" s="30"/>
      <c r="D196" s="30"/>
      <c r="E196" s="34"/>
      <c r="F196" s="73"/>
      <c r="G196" s="35"/>
      <c r="H196" s="35"/>
      <c r="I196" s="36"/>
      <c r="J196" s="36"/>
      <c r="K196" s="37"/>
      <c r="L196" s="3"/>
      <c r="M196" s="1"/>
      <c r="N196" s="1"/>
      <c r="O196" s="1"/>
      <c r="P196" s="1"/>
    </row>
    <row r="197" spans="1:16" s="2" customFormat="1" ht="15">
      <c r="A197" s="30"/>
      <c r="B197" s="30"/>
      <c r="C197" s="30"/>
      <c r="D197" s="30"/>
      <c r="E197" s="34"/>
      <c r="F197" s="73"/>
      <c r="G197" s="35"/>
      <c r="H197" s="35"/>
      <c r="I197" s="36"/>
      <c r="J197" s="36"/>
      <c r="K197" s="37"/>
      <c r="L197" s="3"/>
      <c r="M197" s="1"/>
      <c r="N197" s="1"/>
      <c r="O197" s="1"/>
      <c r="P197" s="1"/>
    </row>
    <row r="198" spans="1:16" s="2" customFormat="1" ht="15">
      <c r="A198" s="30"/>
      <c r="B198" s="30"/>
      <c r="C198" s="30"/>
      <c r="D198" s="30"/>
      <c r="E198" s="34"/>
      <c r="F198" s="73"/>
      <c r="G198" s="35"/>
      <c r="H198" s="35"/>
      <c r="I198" s="36"/>
      <c r="J198" s="36"/>
      <c r="K198" s="37"/>
      <c r="L198" s="3"/>
      <c r="M198" s="1"/>
      <c r="N198" s="1"/>
      <c r="O198" s="1"/>
      <c r="P198" s="1"/>
    </row>
    <row r="199" spans="1:16" s="2" customFormat="1" ht="15">
      <c r="A199" s="30"/>
      <c r="B199" s="30"/>
      <c r="C199" s="30"/>
      <c r="D199" s="30"/>
      <c r="E199" s="34"/>
      <c r="F199" s="73"/>
      <c r="G199" s="35"/>
      <c r="H199" s="35"/>
      <c r="I199" s="36"/>
      <c r="J199" s="36"/>
      <c r="K199" s="37"/>
      <c r="L199" s="3"/>
      <c r="M199" s="1"/>
      <c r="N199" s="1"/>
      <c r="O199" s="1"/>
      <c r="P199" s="1"/>
    </row>
    <row r="200" spans="1:16" s="2" customFormat="1" ht="15">
      <c r="A200" s="30"/>
      <c r="B200" s="30"/>
      <c r="C200" s="30"/>
      <c r="D200" s="30"/>
      <c r="E200" s="34"/>
      <c r="F200" s="73"/>
      <c r="G200" s="35"/>
      <c r="H200" s="35"/>
      <c r="I200" s="36"/>
      <c r="J200" s="36"/>
      <c r="K200" s="37"/>
      <c r="L200" s="3"/>
      <c r="M200" s="1"/>
      <c r="N200" s="1"/>
      <c r="O200" s="1"/>
      <c r="P200" s="1"/>
    </row>
    <row r="201" spans="1:16" s="2" customFormat="1" ht="15">
      <c r="A201" s="30"/>
      <c r="B201" s="30"/>
      <c r="C201" s="30"/>
      <c r="D201" s="30"/>
      <c r="E201" s="34"/>
      <c r="F201" s="73"/>
      <c r="G201" s="35"/>
      <c r="H201" s="35"/>
      <c r="I201" s="36"/>
      <c r="J201" s="36"/>
      <c r="K201" s="37"/>
      <c r="L201" s="3"/>
      <c r="M201" s="1"/>
      <c r="N201" s="1"/>
      <c r="O201" s="1"/>
      <c r="P201" s="1"/>
    </row>
    <row r="202" spans="1:16" s="2" customFormat="1" ht="15">
      <c r="A202" s="30"/>
      <c r="B202" s="30"/>
      <c r="C202" s="30"/>
      <c r="D202" s="30"/>
      <c r="E202" s="34"/>
      <c r="F202" s="73"/>
      <c r="G202" s="35"/>
      <c r="H202" s="35"/>
      <c r="I202" s="36"/>
      <c r="J202" s="36"/>
      <c r="K202" s="37"/>
      <c r="L202" s="3"/>
      <c r="M202" s="1"/>
      <c r="N202" s="1"/>
      <c r="O202" s="1"/>
      <c r="P202" s="1"/>
    </row>
    <row r="203" spans="1:16" s="2" customFormat="1" ht="15">
      <c r="A203" s="30"/>
      <c r="B203" s="30"/>
      <c r="C203" s="30"/>
      <c r="D203" s="30"/>
      <c r="E203" s="34"/>
      <c r="F203" s="73"/>
      <c r="G203" s="35"/>
      <c r="H203" s="35"/>
      <c r="I203" s="36"/>
      <c r="J203" s="36"/>
      <c r="K203" s="37"/>
      <c r="L203" s="3"/>
      <c r="M203" s="1"/>
      <c r="N203" s="1"/>
      <c r="O203" s="1"/>
      <c r="P203" s="1"/>
    </row>
    <row r="204" spans="1:16" s="2" customFormat="1" ht="15">
      <c r="A204" s="30"/>
      <c r="B204" s="30"/>
      <c r="C204" s="30"/>
      <c r="D204" s="30"/>
      <c r="E204" s="34"/>
      <c r="F204" s="73"/>
      <c r="G204" s="35"/>
      <c r="H204" s="35"/>
      <c r="I204" s="36"/>
      <c r="J204" s="36"/>
      <c r="K204" s="37"/>
      <c r="L204" s="3"/>
      <c r="M204" s="1"/>
      <c r="N204" s="1"/>
      <c r="O204" s="1"/>
      <c r="P204" s="1"/>
    </row>
    <row r="205" spans="1:16" s="2" customFormat="1" ht="15">
      <c r="A205" s="30"/>
      <c r="B205" s="30"/>
      <c r="C205" s="30"/>
      <c r="D205" s="30"/>
      <c r="E205" s="34"/>
      <c r="F205" s="73"/>
      <c r="G205" s="35"/>
      <c r="H205" s="35"/>
      <c r="I205" s="36"/>
      <c r="J205" s="36"/>
      <c r="K205" s="37"/>
      <c r="L205" s="3"/>
      <c r="M205" s="1"/>
      <c r="N205" s="1"/>
      <c r="O205" s="1"/>
      <c r="P205" s="1"/>
    </row>
    <row r="206" spans="1:16" s="2" customFormat="1" ht="15">
      <c r="A206" s="30"/>
      <c r="B206" s="30"/>
      <c r="C206" s="30"/>
      <c r="D206" s="30"/>
      <c r="E206" s="34"/>
      <c r="F206" s="73"/>
      <c r="G206" s="35"/>
      <c r="H206" s="35"/>
      <c r="I206" s="36"/>
      <c r="J206" s="36"/>
      <c r="K206" s="37"/>
      <c r="L206" s="3"/>
      <c r="M206" s="1"/>
      <c r="N206" s="1"/>
      <c r="O206" s="1"/>
      <c r="P206" s="1"/>
    </row>
    <row r="207" spans="1:16" s="2" customFormat="1" ht="15">
      <c r="A207" s="30"/>
      <c r="B207" s="30"/>
      <c r="C207" s="30"/>
      <c r="D207" s="30"/>
      <c r="E207" s="34"/>
      <c r="F207" s="73"/>
      <c r="G207" s="35"/>
      <c r="H207" s="35"/>
      <c r="I207" s="36"/>
      <c r="J207" s="36"/>
      <c r="K207" s="37"/>
      <c r="L207" s="3"/>
      <c r="M207" s="1"/>
      <c r="N207" s="1"/>
      <c r="O207" s="1"/>
      <c r="P207" s="1"/>
    </row>
    <row r="208" spans="1:16" s="2" customFormat="1" ht="15">
      <c r="A208" s="30"/>
      <c r="B208" s="30"/>
      <c r="C208" s="30"/>
      <c r="D208" s="30"/>
      <c r="E208" s="34"/>
      <c r="F208" s="73"/>
      <c r="G208" s="35"/>
      <c r="H208" s="35"/>
      <c r="I208" s="36"/>
      <c r="J208" s="36"/>
      <c r="K208" s="37"/>
      <c r="L208" s="3"/>
      <c r="M208" s="1"/>
      <c r="N208" s="1"/>
      <c r="O208" s="1"/>
      <c r="P208" s="1"/>
    </row>
    <row r="209" spans="1:16" s="2" customFormat="1" ht="15">
      <c r="A209" s="30"/>
      <c r="B209" s="30"/>
      <c r="C209" s="30"/>
      <c r="D209" s="30"/>
      <c r="E209" s="34"/>
      <c r="F209" s="73"/>
      <c r="G209" s="35"/>
      <c r="H209" s="35"/>
      <c r="I209" s="36"/>
      <c r="J209" s="36"/>
      <c r="K209" s="37"/>
      <c r="L209" s="3"/>
      <c r="M209" s="1"/>
      <c r="N209" s="1"/>
      <c r="O209" s="1"/>
      <c r="P209" s="1"/>
    </row>
    <row r="210" spans="1:16" s="2" customFormat="1" ht="15">
      <c r="A210" s="30"/>
      <c r="B210" s="30"/>
      <c r="C210" s="30"/>
      <c r="D210" s="30"/>
      <c r="E210" s="34"/>
      <c r="F210" s="73"/>
      <c r="G210" s="35"/>
      <c r="H210" s="35"/>
      <c r="I210" s="36"/>
      <c r="J210" s="36"/>
      <c r="K210" s="37"/>
      <c r="L210" s="3"/>
      <c r="M210" s="1"/>
      <c r="N210" s="1"/>
      <c r="O210" s="1"/>
      <c r="P210" s="1"/>
    </row>
    <row r="211" spans="1:16" s="2" customFormat="1" ht="15">
      <c r="A211" s="30"/>
      <c r="B211" s="30"/>
      <c r="C211" s="30"/>
      <c r="D211" s="30"/>
      <c r="E211" s="34"/>
      <c r="F211" s="73"/>
      <c r="G211" s="35"/>
      <c r="H211" s="35"/>
      <c r="I211" s="36"/>
      <c r="J211" s="36"/>
      <c r="K211" s="37"/>
      <c r="L211" s="3"/>
      <c r="M211" s="1"/>
      <c r="N211" s="1"/>
      <c r="O211" s="1"/>
      <c r="P211" s="1"/>
    </row>
    <row r="212" spans="1:16" s="2" customFormat="1" ht="15">
      <c r="A212" s="30"/>
      <c r="B212" s="30"/>
      <c r="C212" s="30"/>
      <c r="D212" s="30"/>
      <c r="E212" s="34"/>
      <c r="F212" s="73"/>
      <c r="G212" s="35"/>
      <c r="H212" s="35"/>
      <c r="I212" s="36"/>
      <c r="J212" s="36"/>
      <c r="K212" s="37"/>
      <c r="L212" s="3"/>
      <c r="M212" s="1"/>
      <c r="N212" s="1"/>
      <c r="O212" s="1"/>
      <c r="P212" s="1"/>
    </row>
    <row r="213" spans="1:16" s="2" customFormat="1" ht="15">
      <c r="A213" s="30"/>
      <c r="B213" s="30"/>
      <c r="C213" s="30"/>
      <c r="D213" s="30"/>
      <c r="E213" s="34"/>
      <c r="F213" s="73"/>
      <c r="G213" s="35"/>
      <c r="H213" s="35"/>
      <c r="I213" s="36"/>
      <c r="J213" s="36"/>
      <c r="K213" s="37"/>
      <c r="L213" s="3"/>
      <c r="M213" s="1"/>
      <c r="N213" s="1"/>
      <c r="O213" s="1"/>
      <c r="P213" s="1"/>
    </row>
    <row r="214" spans="1:16" s="2" customFormat="1" ht="15">
      <c r="A214" s="30"/>
      <c r="B214" s="30"/>
      <c r="C214" s="30"/>
      <c r="D214" s="30"/>
      <c r="E214" s="34"/>
      <c r="F214" s="73"/>
      <c r="G214" s="35"/>
      <c r="H214" s="35"/>
      <c r="I214" s="36"/>
      <c r="J214" s="36"/>
      <c r="K214" s="37"/>
      <c r="L214" s="3"/>
      <c r="M214" s="1"/>
      <c r="N214" s="1"/>
      <c r="O214" s="1"/>
      <c r="P214" s="1"/>
    </row>
    <row r="215" spans="1:16" s="2" customFormat="1" ht="15">
      <c r="A215" s="30"/>
      <c r="B215" s="30"/>
      <c r="C215" s="30"/>
      <c r="D215" s="30"/>
      <c r="E215" s="34"/>
      <c r="F215" s="73"/>
      <c r="G215" s="35"/>
      <c r="H215" s="35"/>
      <c r="I215" s="36"/>
      <c r="J215" s="36"/>
      <c r="K215" s="37"/>
      <c r="L215" s="3"/>
      <c r="M215" s="1"/>
      <c r="N215" s="1"/>
      <c r="O215" s="1"/>
      <c r="P215" s="1"/>
    </row>
    <row r="216" spans="1:16" s="2" customFormat="1" ht="15">
      <c r="A216" s="30"/>
      <c r="B216" s="30"/>
      <c r="C216" s="30"/>
      <c r="D216" s="30"/>
      <c r="E216" s="34"/>
      <c r="F216" s="73"/>
      <c r="G216" s="35"/>
      <c r="H216" s="35"/>
      <c r="I216" s="36"/>
      <c r="J216" s="36"/>
      <c r="K216" s="37"/>
      <c r="L216" s="3"/>
      <c r="M216" s="1"/>
      <c r="N216" s="1"/>
      <c r="O216" s="1"/>
      <c r="P216" s="1"/>
    </row>
    <row r="217" spans="1:16" s="2" customFormat="1" ht="15">
      <c r="A217" s="30"/>
      <c r="B217" s="30"/>
      <c r="C217" s="30"/>
      <c r="D217" s="30"/>
      <c r="E217" s="34"/>
      <c r="F217" s="73"/>
      <c r="G217" s="35"/>
      <c r="H217" s="35"/>
      <c r="I217" s="36"/>
      <c r="J217" s="36"/>
      <c r="K217" s="37"/>
      <c r="L217" s="3"/>
      <c r="M217" s="1"/>
      <c r="N217" s="1"/>
      <c r="O217" s="1"/>
      <c r="P217" s="1"/>
    </row>
    <row r="218" spans="1:16" s="2" customFormat="1" ht="15">
      <c r="A218" s="30"/>
      <c r="B218" s="30"/>
      <c r="C218" s="30"/>
      <c r="D218" s="30"/>
      <c r="E218" s="34"/>
      <c r="F218" s="73"/>
      <c r="G218" s="35"/>
      <c r="H218" s="35"/>
      <c r="I218" s="36"/>
      <c r="J218" s="36"/>
      <c r="K218" s="37"/>
      <c r="L218" s="3"/>
      <c r="M218" s="1"/>
      <c r="N218" s="1"/>
      <c r="O218" s="1"/>
      <c r="P218" s="1"/>
    </row>
    <row r="219" spans="1:16" s="2" customFormat="1" ht="15">
      <c r="A219" s="3"/>
      <c r="B219" s="3"/>
      <c r="C219" s="3"/>
      <c r="D219" s="3"/>
      <c r="E219" s="34"/>
      <c r="F219" s="34"/>
      <c r="G219" s="35"/>
      <c r="H219" s="35"/>
      <c r="I219" s="36"/>
      <c r="J219" s="36"/>
      <c r="K219" s="37"/>
      <c r="L219" s="3"/>
      <c r="M219" s="1"/>
      <c r="N219" s="1"/>
      <c r="O219" s="1"/>
      <c r="P219" s="1"/>
    </row>
    <row r="220" spans="1:16" s="2" customFormat="1" ht="15">
      <c r="A220" s="3"/>
      <c r="B220" s="3"/>
      <c r="C220" s="3"/>
      <c r="D220" s="3"/>
      <c r="E220" s="34"/>
      <c r="F220" s="34"/>
      <c r="G220" s="35"/>
      <c r="H220" s="35"/>
      <c r="I220" s="36"/>
      <c r="J220" s="36"/>
      <c r="K220" s="37"/>
      <c r="L220" s="3"/>
      <c r="M220" s="1"/>
      <c r="N220" s="1"/>
      <c r="O220" s="1"/>
      <c r="P220" s="1"/>
    </row>
    <row r="221" spans="1:16" s="2" customFormat="1" ht="15">
      <c r="A221" s="3"/>
      <c r="B221" s="3"/>
      <c r="C221" s="3"/>
      <c r="D221" s="3"/>
      <c r="E221" s="34"/>
      <c r="F221" s="34"/>
      <c r="G221" s="35"/>
      <c r="H221" s="35"/>
      <c r="I221" s="36"/>
      <c r="J221" s="36"/>
      <c r="K221" s="37"/>
      <c r="L221" s="3"/>
      <c r="M221" s="1"/>
      <c r="N221" s="1"/>
      <c r="O221" s="1"/>
      <c r="P221" s="1"/>
    </row>
    <row r="222" ht="15">
      <c r="E222" s="34"/>
    </row>
    <row r="223" ht="15">
      <c r="E223" s="34"/>
    </row>
    <row r="224" ht="15">
      <c r="E224" s="34"/>
    </row>
    <row r="225" ht="15">
      <c r="E225" s="34"/>
    </row>
    <row r="226" ht="15">
      <c r="E226" s="34"/>
    </row>
    <row r="227" ht="15">
      <c r="E227" s="34"/>
    </row>
  </sheetData>
  <sheetProtection/>
  <mergeCells count="5">
    <mergeCell ref="A138:H138"/>
    <mergeCell ref="A143:H143"/>
    <mergeCell ref="A3:H3"/>
    <mergeCell ref="A21:H21"/>
    <mergeCell ref="A125:H12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60" r:id="rId1"/>
  <ignoredErrors>
    <ignoredError sqref="A182:A18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87"/>
  <sheetViews>
    <sheetView tabSelected="1" zoomScale="70" zoomScaleNormal="70" zoomScalePageLayoutView="0" workbookViewId="0" topLeftCell="A1">
      <pane ySplit="2" topLeftCell="BM3" activePane="bottomLeft" state="frozen"/>
      <selection pane="topLeft" activeCell="A1" sqref="A1"/>
      <selection pane="bottomLeft" activeCell="J16" sqref="J16"/>
    </sheetView>
  </sheetViews>
  <sheetFormatPr defaultColWidth="9.00390625" defaultRowHeight="12.75"/>
  <cols>
    <col min="1" max="1" width="12.625" style="39" customWidth="1"/>
    <col min="2" max="2" width="93.875" style="1" customWidth="1"/>
    <col min="3" max="4" width="12.25390625" style="40" customWidth="1"/>
    <col min="5" max="5" width="13.125" style="45" customWidth="1"/>
    <col min="6" max="6" width="0" style="74" hidden="1" customWidth="1"/>
    <col min="7" max="7" width="19.75390625" style="42" customWidth="1"/>
    <col min="8" max="16384" width="9.125" style="38" customWidth="1"/>
  </cols>
  <sheetData>
    <row r="1" ht="20.25" customHeight="1">
      <c r="B1" s="32"/>
    </row>
    <row r="2" spans="1:8" ht="19.5" customHeight="1">
      <c r="A2" s="149" t="s">
        <v>774</v>
      </c>
      <c r="B2" s="150" t="s">
        <v>564</v>
      </c>
      <c r="C2" s="151" t="s">
        <v>566</v>
      </c>
      <c r="D2" s="151" t="s">
        <v>567</v>
      </c>
      <c r="E2" s="151" t="s">
        <v>568</v>
      </c>
      <c r="G2" s="75"/>
      <c r="H2" s="75"/>
    </row>
    <row r="3" spans="1:8" ht="23.25" customHeight="1">
      <c r="A3" s="180" t="s">
        <v>775</v>
      </c>
      <c r="B3" s="181"/>
      <c r="C3" s="181"/>
      <c r="D3" s="181"/>
      <c r="E3" s="181"/>
      <c r="F3" s="182"/>
      <c r="G3" s="75"/>
      <c r="H3" s="75"/>
    </row>
    <row r="4" spans="1:8" ht="19.5" customHeight="1">
      <c r="A4" s="152">
        <v>802</v>
      </c>
      <c r="B4" s="11" t="s">
        <v>776</v>
      </c>
      <c r="C4" s="153">
        <f>605*0.96</f>
        <v>580.8</v>
      </c>
      <c r="D4" s="153">
        <f>605*0.94</f>
        <v>568.7</v>
      </c>
      <c r="E4" s="153">
        <f>605*0.9</f>
        <v>544.5</v>
      </c>
      <c r="G4" s="75"/>
      <c r="H4" s="75"/>
    </row>
    <row r="5" spans="1:8" ht="19.5" customHeight="1">
      <c r="A5" s="76">
        <v>804</v>
      </c>
      <c r="B5" s="6" t="s">
        <v>777</v>
      </c>
      <c r="C5" s="77">
        <f>712*0.96</f>
        <v>683.52</v>
      </c>
      <c r="D5" s="77">
        <f>712*0.94</f>
        <v>669.2800000000001</v>
      </c>
      <c r="E5" s="77">
        <f>712*0.9</f>
        <v>640.8000000000001</v>
      </c>
      <c r="G5" s="75"/>
      <c r="H5" s="75"/>
    </row>
    <row r="6" spans="1:7" s="79" customFormat="1" ht="33" customHeight="1">
      <c r="A6" s="174" t="s">
        <v>862</v>
      </c>
      <c r="B6" s="174"/>
      <c r="C6" s="174"/>
      <c r="D6" s="174"/>
      <c r="E6" s="174"/>
      <c r="F6" s="74"/>
      <c r="G6" s="38"/>
    </row>
    <row r="7" spans="1:7" s="79" customFormat="1" ht="21" customHeight="1">
      <c r="A7" s="175" t="s">
        <v>863</v>
      </c>
      <c r="B7" s="175"/>
      <c r="C7" s="175"/>
      <c r="D7" s="175"/>
      <c r="E7" s="175"/>
      <c r="F7" s="80"/>
      <c r="G7" s="38"/>
    </row>
    <row r="8" spans="1:7" ht="15.75">
      <c r="A8" s="83" t="s">
        <v>864</v>
      </c>
      <c r="B8" s="4" t="s">
        <v>865</v>
      </c>
      <c r="C8" s="77">
        <f aca="true" t="shared" si="0" ref="C8:C18">F8*0.96</f>
        <v>293.76</v>
      </c>
      <c r="D8" s="77">
        <f aca="true" t="shared" si="1" ref="D8:D18">F8*0.94</f>
        <v>287.64</v>
      </c>
      <c r="E8" s="77">
        <f aca="true" t="shared" si="2" ref="E8:E18">F8*0.9</f>
        <v>275.40000000000003</v>
      </c>
      <c r="F8" s="84">
        <v>306</v>
      </c>
      <c r="G8" s="38"/>
    </row>
    <row r="9" spans="1:7" ht="15.75">
      <c r="A9" s="83" t="s">
        <v>866</v>
      </c>
      <c r="B9" s="4" t="s">
        <v>867</v>
      </c>
      <c r="C9" s="77">
        <f t="shared" si="0"/>
        <v>333.12</v>
      </c>
      <c r="D9" s="77">
        <f t="shared" si="1"/>
        <v>326.18</v>
      </c>
      <c r="E9" s="77">
        <f t="shared" si="2"/>
        <v>312.3</v>
      </c>
      <c r="F9" s="84">
        <v>347</v>
      </c>
      <c r="G9" s="79"/>
    </row>
    <row r="10" spans="1:7" ht="15.75">
      <c r="A10" s="85" t="s">
        <v>868</v>
      </c>
      <c r="B10" s="4" t="s">
        <v>869</v>
      </c>
      <c r="C10" s="77">
        <f t="shared" si="0"/>
        <v>348.47999999999996</v>
      </c>
      <c r="D10" s="77">
        <f t="shared" si="1"/>
        <v>341.21999999999997</v>
      </c>
      <c r="E10" s="77">
        <f t="shared" si="2"/>
        <v>326.7</v>
      </c>
      <c r="F10" s="84">
        <v>363</v>
      </c>
      <c r="G10" s="79"/>
    </row>
    <row r="11" spans="1:7" ht="15.75">
      <c r="A11" s="83">
        <v>1433</v>
      </c>
      <c r="B11" s="4" t="s">
        <v>870</v>
      </c>
      <c r="C11" s="77">
        <f t="shared" si="0"/>
        <v>312</v>
      </c>
      <c r="D11" s="77">
        <f t="shared" si="1"/>
        <v>305.5</v>
      </c>
      <c r="E11" s="77">
        <f t="shared" si="2"/>
        <v>292.5</v>
      </c>
      <c r="F11" s="84">
        <v>325</v>
      </c>
      <c r="G11" s="79"/>
    </row>
    <row r="12" spans="1:7" ht="15.75">
      <c r="A12" s="83" t="s">
        <v>871</v>
      </c>
      <c r="B12" s="4" t="s">
        <v>872</v>
      </c>
      <c r="C12" s="77">
        <f t="shared" si="0"/>
        <v>367.68</v>
      </c>
      <c r="D12" s="77">
        <f t="shared" si="1"/>
        <v>360.02</v>
      </c>
      <c r="E12" s="77">
        <f t="shared" si="2"/>
        <v>344.7</v>
      </c>
      <c r="F12" s="84">
        <v>383</v>
      </c>
      <c r="G12" s="79"/>
    </row>
    <row r="13" spans="1:7" ht="15.75">
      <c r="A13" s="83">
        <v>1831</v>
      </c>
      <c r="B13" s="4" t="s">
        <v>873</v>
      </c>
      <c r="C13" s="77">
        <f t="shared" si="0"/>
        <v>410.88</v>
      </c>
      <c r="D13" s="77">
        <f t="shared" si="1"/>
        <v>402.32</v>
      </c>
      <c r="E13" s="77">
        <f t="shared" si="2"/>
        <v>385.2</v>
      </c>
      <c r="F13" s="84">
        <v>428</v>
      </c>
      <c r="G13" s="79"/>
    </row>
    <row r="14" spans="1:7" ht="15.75">
      <c r="A14" s="83">
        <v>1832</v>
      </c>
      <c r="B14" s="19" t="s">
        <v>874</v>
      </c>
      <c r="C14" s="77">
        <f t="shared" si="0"/>
        <v>494.4</v>
      </c>
      <c r="D14" s="77">
        <f t="shared" si="1"/>
        <v>484.09999999999997</v>
      </c>
      <c r="E14" s="77">
        <f t="shared" si="2"/>
        <v>463.5</v>
      </c>
      <c r="F14" s="84">
        <v>515</v>
      </c>
      <c r="G14" s="79"/>
    </row>
    <row r="15" spans="1:7" ht="15.75">
      <c r="A15" s="83">
        <v>2033</v>
      </c>
      <c r="B15" s="4" t="s">
        <v>875</v>
      </c>
      <c r="C15" s="77">
        <f t="shared" si="0"/>
        <v>335.03999999999996</v>
      </c>
      <c r="D15" s="77">
        <f t="shared" si="1"/>
        <v>328.06</v>
      </c>
      <c r="E15" s="77">
        <f t="shared" si="2"/>
        <v>314.1</v>
      </c>
      <c r="F15" s="84">
        <v>349</v>
      </c>
      <c r="G15" s="79"/>
    </row>
    <row r="16" spans="1:7" ht="15.75">
      <c r="A16" s="83">
        <v>3534</v>
      </c>
      <c r="B16" s="4" t="s">
        <v>876</v>
      </c>
      <c r="C16" s="77">
        <f t="shared" si="0"/>
        <v>479.03999999999996</v>
      </c>
      <c r="D16" s="77">
        <f t="shared" si="1"/>
        <v>469.05999999999995</v>
      </c>
      <c r="E16" s="77">
        <f t="shared" si="2"/>
        <v>449.1</v>
      </c>
      <c r="F16" s="84">
        <v>499</v>
      </c>
      <c r="G16" s="79"/>
    </row>
    <row r="17" spans="1:7" ht="15.75">
      <c r="A17" s="83">
        <v>2738</v>
      </c>
      <c r="B17" s="19" t="s">
        <v>877</v>
      </c>
      <c r="C17" s="77">
        <f t="shared" si="0"/>
        <v>307.2</v>
      </c>
      <c r="D17" s="77">
        <f t="shared" si="1"/>
        <v>300.79999999999995</v>
      </c>
      <c r="E17" s="77">
        <f t="shared" si="2"/>
        <v>288</v>
      </c>
      <c r="F17" s="84">
        <v>320</v>
      </c>
      <c r="G17" s="38"/>
    </row>
    <row r="18" spans="1:7" ht="15.75">
      <c r="A18" s="83">
        <v>3638</v>
      </c>
      <c r="B18" s="19" t="s">
        <v>878</v>
      </c>
      <c r="C18" s="77">
        <f t="shared" si="0"/>
        <v>365.76</v>
      </c>
      <c r="D18" s="77">
        <f t="shared" si="1"/>
        <v>358.14</v>
      </c>
      <c r="E18" s="77">
        <f t="shared" si="2"/>
        <v>342.90000000000003</v>
      </c>
      <c r="F18" s="84">
        <v>381</v>
      </c>
      <c r="G18" s="38"/>
    </row>
    <row r="19" spans="1:7" s="79" customFormat="1" ht="21" customHeight="1">
      <c r="A19" s="175" t="s">
        <v>879</v>
      </c>
      <c r="B19" s="175"/>
      <c r="C19" s="175"/>
      <c r="D19" s="175"/>
      <c r="E19" s="175"/>
      <c r="F19" s="80"/>
      <c r="G19" s="38"/>
    </row>
    <row r="20" spans="1:7" ht="15.75">
      <c r="A20" s="83" t="s">
        <v>880</v>
      </c>
      <c r="B20" s="19" t="s">
        <v>881</v>
      </c>
      <c r="C20" s="77">
        <f aca="true" t="shared" si="3" ref="C20:C29">F20*0.96</f>
        <v>456.96</v>
      </c>
      <c r="D20" s="77">
        <f aca="true" t="shared" si="4" ref="D20:D29">F20*0.94</f>
        <v>447.44</v>
      </c>
      <c r="E20" s="77">
        <f aca="true" t="shared" si="5" ref="E20:E29">F20*0.9</f>
        <v>428.40000000000003</v>
      </c>
      <c r="F20" s="84">
        <v>476</v>
      </c>
      <c r="G20" s="38"/>
    </row>
    <row r="21" spans="1:7" ht="15.75">
      <c r="A21" s="83">
        <v>19411</v>
      </c>
      <c r="B21" s="19" t="s">
        <v>882</v>
      </c>
      <c r="C21" s="77">
        <f t="shared" si="3"/>
        <v>290.88</v>
      </c>
      <c r="D21" s="77">
        <f t="shared" si="4"/>
        <v>284.82</v>
      </c>
      <c r="E21" s="77">
        <f t="shared" si="5"/>
        <v>272.7</v>
      </c>
      <c r="F21" s="84">
        <v>303</v>
      </c>
      <c r="G21" s="38"/>
    </row>
    <row r="22" spans="1:7" ht="16.5" customHeight="1">
      <c r="A22" s="83" t="s">
        <v>883</v>
      </c>
      <c r="B22" s="19" t="s">
        <v>884</v>
      </c>
      <c r="C22" s="77">
        <f t="shared" si="3"/>
        <v>378.24</v>
      </c>
      <c r="D22" s="77">
        <f t="shared" si="4"/>
        <v>370.35999999999996</v>
      </c>
      <c r="E22" s="77">
        <f t="shared" si="5"/>
        <v>354.6</v>
      </c>
      <c r="F22" s="84">
        <v>394</v>
      </c>
      <c r="G22" s="38"/>
    </row>
    <row r="23" spans="1:7" ht="16.5" customHeight="1">
      <c r="A23" s="83" t="s">
        <v>885</v>
      </c>
      <c r="B23" s="19" t="s">
        <v>886</v>
      </c>
      <c r="C23" s="77">
        <f t="shared" si="3"/>
        <v>624</v>
      </c>
      <c r="D23" s="77">
        <f t="shared" si="4"/>
        <v>611</v>
      </c>
      <c r="E23" s="77">
        <f t="shared" si="5"/>
        <v>585</v>
      </c>
      <c r="F23" s="84">
        <v>650</v>
      </c>
      <c r="G23" s="79"/>
    </row>
    <row r="24" spans="1:7" ht="15.75">
      <c r="A24" s="83" t="s">
        <v>887</v>
      </c>
      <c r="B24" s="19" t="s">
        <v>888</v>
      </c>
      <c r="C24" s="77">
        <f t="shared" si="3"/>
        <v>375.36</v>
      </c>
      <c r="D24" s="77">
        <f t="shared" si="4"/>
        <v>367.53999999999996</v>
      </c>
      <c r="E24" s="77">
        <f t="shared" si="5"/>
        <v>351.90000000000003</v>
      </c>
      <c r="F24" s="84">
        <v>391</v>
      </c>
      <c r="G24" s="79"/>
    </row>
    <row r="25" spans="1:7" ht="15.75">
      <c r="A25" s="83" t="s">
        <v>889</v>
      </c>
      <c r="B25" s="19" t="s">
        <v>890</v>
      </c>
      <c r="C25" s="77">
        <f t="shared" si="3"/>
        <v>446.4</v>
      </c>
      <c r="D25" s="77">
        <f t="shared" si="4"/>
        <v>437.09999999999997</v>
      </c>
      <c r="E25" s="77">
        <f t="shared" si="5"/>
        <v>418.5</v>
      </c>
      <c r="F25" s="84">
        <v>465</v>
      </c>
      <c r="G25" s="79"/>
    </row>
    <row r="26" spans="1:7" ht="15.75">
      <c r="A26" s="83" t="s">
        <v>891</v>
      </c>
      <c r="B26" s="19" t="s">
        <v>892</v>
      </c>
      <c r="C26" s="77">
        <f t="shared" si="3"/>
        <v>364.8</v>
      </c>
      <c r="D26" s="77">
        <f t="shared" si="4"/>
        <v>357.2</v>
      </c>
      <c r="E26" s="77">
        <f t="shared" si="5"/>
        <v>342</v>
      </c>
      <c r="F26" s="84">
        <v>380</v>
      </c>
      <c r="G26" s="79"/>
    </row>
    <row r="27" spans="1:7" ht="15.75">
      <c r="A27" s="83" t="s">
        <v>893</v>
      </c>
      <c r="B27" s="19" t="s">
        <v>894</v>
      </c>
      <c r="C27" s="77">
        <f t="shared" si="3"/>
        <v>435.84</v>
      </c>
      <c r="D27" s="77">
        <f t="shared" si="4"/>
        <v>426.76</v>
      </c>
      <c r="E27" s="77">
        <f t="shared" si="5"/>
        <v>408.6</v>
      </c>
      <c r="F27" s="84">
        <v>454</v>
      </c>
      <c r="G27" s="79"/>
    </row>
    <row r="28" spans="1:7" ht="15.75">
      <c r="A28" s="83" t="s">
        <v>895</v>
      </c>
      <c r="B28" s="19" t="s">
        <v>896</v>
      </c>
      <c r="C28" s="77">
        <f t="shared" si="3"/>
        <v>337.91999999999996</v>
      </c>
      <c r="D28" s="77">
        <f t="shared" si="4"/>
        <v>330.88</v>
      </c>
      <c r="E28" s="77">
        <f t="shared" si="5"/>
        <v>316.8</v>
      </c>
      <c r="F28" s="84">
        <v>352</v>
      </c>
      <c r="G28" s="79"/>
    </row>
    <row r="29" spans="1:7" ht="15.75">
      <c r="A29" s="83">
        <v>1444</v>
      </c>
      <c r="B29" s="4" t="s">
        <v>897</v>
      </c>
      <c r="C29" s="77">
        <f t="shared" si="3"/>
        <v>299.52</v>
      </c>
      <c r="D29" s="77">
        <f t="shared" si="4"/>
        <v>293.28</v>
      </c>
      <c r="E29" s="77">
        <f t="shared" si="5"/>
        <v>280.8</v>
      </c>
      <c r="F29" s="84">
        <v>312</v>
      </c>
      <c r="G29" s="79"/>
    </row>
    <row r="30" spans="1:7" s="87" customFormat="1" ht="15.75">
      <c r="A30" s="175" t="s">
        <v>898</v>
      </c>
      <c r="B30" s="175"/>
      <c r="C30" s="175"/>
      <c r="D30" s="175"/>
      <c r="E30" s="175"/>
      <c r="F30" s="80"/>
      <c r="G30" s="86"/>
    </row>
    <row r="31" spans="1:7" ht="15.75">
      <c r="A31" s="83" t="s">
        <v>899</v>
      </c>
      <c r="B31" s="19" t="s">
        <v>900</v>
      </c>
      <c r="C31" s="77">
        <f>F31*0.96</f>
        <v>357.12</v>
      </c>
      <c r="D31" s="77">
        <f>F31*0.94</f>
        <v>349.68</v>
      </c>
      <c r="E31" s="77">
        <f>F31*0.9</f>
        <v>334.8</v>
      </c>
      <c r="F31" s="84">
        <v>372</v>
      </c>
      <c r="G31" s="79"/>
    </row>
    <row r="32" spans="1:7" ht="15.75">
      <c r="A32" s="83" t="s">
        <v>901</v>
      </c>
      <c r="B32" s="19" t="s">
        <v>902</v>
      </c>
      <c r="C32" s="77">
        <f>F32*0.96</f>
        <v>561.6</v>
      </c>
      <c r="D32" s="77">
        <f>F32*0.94</f>
        <v>549.9</v>
      </c>
      <c r="E32" s="77">
        <f>F32*0.9</f>
        <v>526.5</v>
      </c>
      <c r="F32" s="84">
        <v>585</v>
      </c>
      <c r="G32" s="79"/>
    </row>
    <row r="33" spans="1:7" ht="15.75">
      <c r="A33" s="83">
        <v>1143</v>
      </c>
      <c r="B33" s="19" t="s">
        <v>903</v>
      </c>
      <c r="C33" s="77">
        <f>F33*0.96</f>
        <v>422.4</v>
      </c>
      <c r="D33" s="77">
        <f>F33*0.94</f>
        <v>413.59999999999997</v>
      </c>
      <c r="E33" s="77">
        <f>F33*0.9</f>
        <v>396</v>
      </c>
      <c r="F33" s="84">
        <v>440</v>
      </c>
      <c r="G33" s="79"/>
    </row>
    <row r="34" spans="1:7" ht="15.75">
      <c r="A34" s="83">
        <v>1249</v>
      </c>
      <c r="B34" s="19" t="s">
        <v>904</v>
      </c>
      <c r="C34" s="77">
        <f>F34*0.96</f>
        <v>547.1999999999999</v>
      </c>
      <c r="D34" s="77">
        <f>F34*0.94</f>
        <v>535.8</v>
      </c>
      <c r="E34" s="77">
        <f>F34*0.9</f>
        <v>513</v>
      </c>
      <c r="F34" s="84">
        <v>570</v>
      </c>
      <c r="G34" s="79"/>
    </row>
    <row r="35" spans="1:7" ht="15.75">
      <c r="A35" s="83">
        <v>1346</v>
      </c>
      <c r="B35" s="19" t="s">
        <v>903</v>
      </c>
      <c r="C35" s="77">
        <f>F35*0.96</f>
        <v>625.92</v>
      </c>
      <c r="D35" s="77">
        <f>F35*0.94</f>
        <v>612.88</v>
      </c>
      <c r="E35" s="77">
        <f>F35*0.9</f>
        <v>586.8000000000001</v>
      </c>
      <c r="F35" s="84">
        <v>652</v>
      </c>
      <c r="G35" s="79"/>
    </row>
    <row r="36" spans="1:6" ht="15.75">
      <c r="A36" s="175" t="s">
        <v>905</v>
      </c>
      <c r="B36" s="175"/>
      <c r="C36" s="175"/>
      <c r="D36" s="175"/>
      <c r="E36" s="175"/>
      <c r="F36" s="80"/>
    </row>
    <row r="37" spans="1:7" ht="15.75">
      <c r="A37" s="83">
        <v>32005</v>
      </c>
      <c r="B37" s="4" t="s">
        <v>906</v>
      </c>
      <c r="C37" s="77">
        <f>F37*0.96</f>
        <v>143.04</v>
      </c>
      <c r="D37" s="77">
        <f aca="true" t="shared" si="6" ref="D37:D46">F37*0.94</f>
        <v>140.06</v>
      </c>
      <c r="E37" s="77">
        <f aca="true" t="shared" si="7" ref="E37:E46">F37*0.9</f>
        <v>134.1</v>
      </c>
      <c r="F37" s="84">
        <v>149</v>
      </c>
      <c r="G37" s="79"/>
    </row>
    <row r="38" spans="1:7" ht="15.75">
      <c r="A38" s="88">
        <v>40005</v>
      </c>
      <c r="B38" s="4" t="s">
        <v>907</v>
      </c>
      <c r="C38" s="77">
        <f>F38*0.96</f>
        <v>132.48</v>
      </c>
      <c r="D38" s="77">
        <f t="shared" si="6"/>
        <v>129.72</v>
      </c>
      <c r="E38" s="77">
        <f t="shared" si="7"/>
        <v>124.2</v>
      </c>
      <c r="F38" s="74">
        <v>138</v>
      </c>
      <c r="G38" s="79"/>
    </row>
    <row r="39" spans="1:7" ht="15.75">
      <c r="A39" s="83">
        <v>25005</v>
      </c>
      <c r="B39" s="4" t="s">
        <v>908</v>
      </c>
      <c r="C39" s="77">
        <v>173</v>
      </c>
      <c r="D39" s="77">
        <f t="shared" si="6"/>
        <v>169.2</v>
      </c>
      <c r="E39" s="77">
        <f t="shared" si="7"/>
        <v>162</v>
      </c>
      <c r="F39" s="84">
        <v>180</v>
      </c>
      <c r="G39" s="79"/>
    </row>
    <row r="40" spans="1:7" ht="15.75">
      <c r="A40" s="83">
        <v>95005</v>
      </c>
      <c r="B40" s="4" t="s">
        <v>909</v>
      </c>
      <c r="C40" s="77">
        <f aca="true" t="shared" si="8" ref="C40:C46">F40*0.96</f>
        <v>150.72</v>
      </c>
      <c r="D40" s="77">
        <f t="shared" si="6"/>
        <v>147.57999999999998</v>
      </c>
      <c r="E40" s="77">
        <f t="shared" si="7"/>
        <v>141.3</v>
      </c>
      <c r="F40" s="84">
        <v>157</v>
      </c>
      <c r="G40" s="79"/>
    </row>
    <row r="41" spans="1:7" ht="15.75">
      <c r="A41" s="83">
        <v>49015</v>
      </c>
      <c r="B41" s="4" t="s">
        <v>910</v>
      </c>
      <c r="C41" s="77">
        <f t="shared" si="8"/>
        <v>139.2</v>
      </c>
      <c r="D41" s="77">
        <f t="shared" si="6"/>
        <v>136.29999999999998</v>
      </c>
      <c r="E41" s="77">
        <f t="shared" si="7"/>
        <v>130.5</v>
      </c>
      <c r="F41" s="74">
        <v>145</v>
      </c>
      <c r="G41" s="79"/>
    </row>
    <row r="42" spans="1:7" ht="15.75">
      <c r="A42" s="88">
        <v>73005</v>
      </c>
      <c r="B42" s="4" t="s">
        <v>911</v>
      </c>
      <c r="C42" s="77">
        <f t="shared" si="8"/>
        <v>116.16</v>
      </c>
      <c r="D42" s="77">
        <f t="shared" si="6"/>
        <v>113.74</v>
      </c>
      <c r="E42" s="77">
        <f t="shared" si="7"/>
        <v>108.9</v>
      </c>
      <c r="F42" s="74">
        <v>121</v>
      </c>
      <c r="G42" s="79"/>
    </row>
    <row r="43" spans="1:7" ht="15.75">
      <c r="A43" s="88">
        <v>76005</v>
      </c>
      <c r="B43" s="4" t="s">
        <v>912</v>
      </c>
      <c r="C43" s="77">
        <f t="shared" si="8"/>
        <v>112.32</v>
      </c>
      <c r="D43" s="77">
        <f t="shared" si="6"/>
        <v>109.97999999999999</v>
      </c>
      <c r="E43" s="77">
        <f t="shared" si="7"/>
        <v>105.3</v>
      </c>
      <c r="F43" s="74">
        <v>117</v>
      </c>
      <c r="G43" s="79"/>
    </row>
    <row r="44" spans="1:7" ht="15.75">
      <c r="A44" s="88">
        <v>86005</v>
      </c>
      <c r="B44" s="4" t="s">
        <v>913</v>
      </c>
      <c r="C44" s="77">
        <f t="shared" si="8"/>
        <v>145.92</v>
      </c>
      <c r="D44" s="77">
        <f t="shared" si="6"/>
        <v>142.88</v>
      </c>
      <c r="E44" s="77">
        <f t="shared" si="7"/>
        <v>136.8</v>
      </c>
      <c r="F44" s="74">
        <v>152</v>
      </c>
      <c r="G44" s="79"/>
    </row>
    <row r="45" spans="1:7" ht="15.75">
      <c r="A45" s="88">
        <v>89005</v>
      </c>
      <c r="B45" s="4" t="s">
        <v>914</v>
      </c>
      <c r="C45" s="77">
        <f t="shared" si="8"/>
        <v>112.32</v>
      </c>
      <c r="D45" s="77">
        <f t="shared" si="6"/>
        <v>109.97999999999999</v>
      </c>
      <c r="E45" s="77">
        <f t="shared" si="7"/>
        <v>105.3</v>
      </c>
      <c r="F45" s="74">
        <v>117</v>
      </c>
      <c r="G45" s="79"/>
    </row>
    <row r="46" spans="1:6" ht="15.75">
      <c r="A46" s="88">
        <v>93005</v>
      </c>
      <c r="B46" s="4" t="s">
        <v>915</v>
      </c>
      <c r="C46" s="77">
        <f t="shared" si="8"/>
        <v>102.72</v>
      </c>
      <c r="D46" s="77">
        <f t="shared" si="6"/>
        <v>100.58</v>
      </c>
      <c r="E46" s="77">
        <f t="shared" si="7"/>
        <v>96.3</v>
      </c>
      <c r="F46" s="80">
        <v>107</v>
      </c>
    </row>
    <row r="47" spans="1:6" ht="15.75">
      <c r="A47" s="175" t="s">
        <v>916</v>
      </c>
      <c r="B47" s="175"/>
      <c r="C47" s="175"/>
      <c r="D47" s="175"/>
      <c r="E47" s="175"/>
      <c r="F47" s="80"/>
    </row>
    <row r="48" spans="1:6" ht="15.75">
      <c r="A48" s="88" t="s">
        <v>917</v>
      </c>
      <c r="B48" s="4" t="s">
        <v>918</v>
      </c>
      <c r="C48" s="77">
        <f aca="true" t="shared" si="9" ref="C48:C65">F48*0.96</f>
        <v>470.4</v>
      </c>
      <c r="D48" s="77">
        <f aca="true" t="shared" si="10" ref="D48:D65">F48*0.94</f>
        <v>460.59999999999997</v>
      </c>
      <c r="E48" s="77">
        <f aca="true" t="shared" si="11" ref="E48:E65">F48*0.9</f>
        <v>441</v>
      </c>
      <c r="F48" s="80">
        <v>490</v>
      </c>
    </row>
    <row r="49" spans="1:6" ht="15.75">
      <c r="A49" s="88" t="s">
        <v>919</v>
      </c>
      <c r="B49" s="4" t="s">
        <v>920</v>
      </c>
      <c r="C49" s="77">
        <f t="shared" si="9"/>
        <v>460.79999999999995</v>
      </c>
      <c r="D49" s="77">
        <f t="shared" si="10"/>
        <v>451.2</v>
      </c>
      <c r="E49" s="77">
        <f t="shared" si="11"/>
        <v>432</v>
      </c>
      <c r="F49" s="80">
        <v>480</v>
      </c>
    </row>
    <row r="50" spans="1:6" ht="15.75">
      <c r="A50" s="88" t="s">
        <v>921</v>
      </c>
      <c r="B50" s="4" t="s">
        <v>922</v>
      </c>
      <c r="C50" s="77">
        <f t="shared" si="9"/>
        <v>550.0799999999999</v>
      </c>
      <c r="D50" s="77">
        <f t="shared" si="10"/>
        <v>538.62</v>
      </c>
      <c r="E50" s="77">
        <f t="shared" si="11"/>
        <v>515.7</v>
      </c>
      <c r="F50" s="80">
        <v>573</v>
      </c>
    </row>
    <row r="51" spans="1:6" ht="15.75">
      <c r="A51" s="88" t="s">
        <v>923</v>
      </c>
      <c r="B51" s="4" t="s">
        <v>924</v>
      </c>
      <c r="C51" s="77">
        <f t="shared" si="9"/>
        <v>336</v>
      </c>
      <c r="D51" s="77">
        <f t="shared" si="10"/>
        <v>329</v>
      </c>
      <c r="E51" s="77">
        <f t="shared" si="11"/>
        <v>315</v>
      </c>
      <c r="F51" s="80">
        <v>350</v>
      </c>
    </row>
    <row r="52" spans="1:6" ht="15.75">
      <c r="A52" s="88" t="s">
        <v>925</v>
      </c>
      <c r="B52" s="4" t="s">
        <v>926</v>
      </c>
      <c r="C52" s="77">
        <f t="shared" si="9"/>
        <v>309.12</v>
      </c>
      <c r="D52" s="77">
        <f t="shared" si="10"/>
        <v>302.68</v>
      </c>
      <c r="E52" s="77">
        <f t="shared" si="11"/>
        <v>289.8</v>
      </c>
      <c r="F52" s="80">
        <v>322</v>
      </c>
    </row>
    <row r="53" spans="1:6" ht="15.75">
      <c r="A53" s="88" t="s">
        <v>927</v>
      </c>
      <c r="B53" s="4" t="s">
        <v>928</v>
      </c>
      <c r="C53" s="77">
        <f t="shared" si="9"/>
        <v>201.6</v>
      </c>
      <c r="D53" s="77">
        <f t="shared" si="10"/>
        <v>197.39999999999998</v>
      </c>
      <c r="E53" s="77">
        <f t="shared" si="11"/>
        <v>189</v>
      </c>
      <c r="F53" s="80">
        <v>210</v>
      </c>
    </row>
    <row r="54" spans="1:6" ht="15.75">
      <c r="A54" s="88" t="s">
        <v>929</v>
      </c>
      <c r="B54" s="4" t="s">
        <v>928</v>
      </c>
      <c r="C54" s="77">
        <f t="shared" si="9"/>
        <v>220.79999999999998</v>
      </c>
      <c r="D54" s="77">
        <f t="shared" si="10"/>
        <v>216.2</v>
      </c>
      <c r="E54" s="77">
        <f t="shared" si="11"/>
        <v>207</v>
      </c>
      <c r="F54" s="80">
        <v>230</v>
      </c>
    </row>
    <row r="55" spans="1:6" ht="15.75">
      <c r="A55" s="88" t="s">
        <v>930</v>
      </c>
      <c r="B55" s="4" t="s">
        <v>931</v>
      </c>
      <c r="C55" s="77">
        <f t="shared" si="9"/>
        <v>206.4</v>
      </c>
      <c r="D55" s="77">
        <f t="shared" si="10"/>
        <v>202.1</v>
      </c>
      <c r="E55" s="77">
        <f t="shared" si="11"/>
        <v>193.5</v>
      </c>
      <c r="F55" s="80">
        <v>215</v>
      </c>
    </row>
    <row r="56" spans="1:6" ht="15.75">
      <c r="A56" s="88" t="s">
        <v>932</v>
      </c>
      <c r="B56" s="4" t="s">
        <v>931</v>
      </c>
      <c r="C56" s="77">
        <f t="shared" si="9"/>
        <v>185.28</v>
      </c>
      <c r="D56" s="77">
        <f t="shared" si="10"/>
        <v>181.42</v>
      </c>
      <c r="E56" s="77">
        <f t="shared" si="11"/>
        <v>173.70000000000002</v>
      </c>
      <c r="F56" s="80">
        <v>193</v>
      </c>
    </row>
    <row r="57" spans="1:6" ht="15.75">
      <c r="A57" s="88" t="s">
        <v>933</v>
      </c>
      <c r="B57" s="4" t="s">
        <v>934</v>
      </c>
      <c r="C57" s="77">
        <f t="shared" si="9"/>
        <v>230.39999999999998</v>
      </c>
      <c r="D57" s="77">
        <f t="shared" si="10"/>
        <v>225.6</v>
      </c>
      <c r="E57" s="77">
        <f t="shared" si="11"/>
        <v>216</v>
      </c>
      <c r="F57" s="80">
        <v>240</v>
      </c>
    </row>
    <row r="58" spans="1:6" ht="15.75">
      <c r="A58" s="88" t="s">
        <v>935</v>
      </c>
      <c r="B58" s="4" t="s">
        <v>936</v>
      </c>
      <c r="C58" s="77">
        <f t="shared" si="9"/>
        <v>309.12</v>
      </c>
      <c r="D58" s="77">
        <f t="shared" si="10"/>
        <v>302.68</v>
      </c>
      <c r="E58" s="77">
        <f t="shared" si="11"/>
        <v>289.8</v>
      </c>
      <c r="F58" s="80">
        <v>322</v>
      </c>
    </row>
    <row r="59" spans="1:6" ht="15.75">
      <c r="A59" s="88" t="s">
        <v>937</v>
      </c>
      <c r="B59" s="4" t="s">
        <v>938</v>
      </c>
      <c r="C59" s="77">
        <f t="shared" si="9"/>
        <v>384</v>
      </c>
      <c r="D59" s="77">
        <f t="shared" si="10"/>
        <v>376</v>
      </c>
      <c r="E59" s="77">
        <f t="shared" si="11"/>
        <v>360</v>
      </c>
      <c r="F59" s="80">
        <v>400</v>
      </c>
    </row>
    <row r="60" spans="1:6" ht="15.75">
      <c r="A60" s="88" t="s">
        <v>939</v>
      </c>
      <c r="B60" s="4" t="s">
        <v>940</v>
      </c>
      <c r="C60" s="77">
        <f t="shared" si="9"/>
        <v>312</v>
      </c>
      <c r="D60" s="77">
        <f t="shared" si="10"/>
        <v>305.5</v>
      </c>
      <c r="E60" s="77">
        <f t="shared" si="11"/>
        <v>292.5</v>
      </c>
      <c r="F60" s="80">
        <v>325</v>
      </c>
    </row>
    <row r="61" spans="1:6" ht="15.75">
      <c r="A61" s="88" t="s">
        <v>941</v>
      </c>
      <c r="B61" s="4" t="s">
        <v>942</v>
      </c>
      <c r="C61" s="77">
        <f t="shared" si="9"/>
        <v>393.59999999999997</v>
      </c>
      <c r="D61" s="77">
        <f t="shared" si="10"/>
        <v>385.4</v>
      </c>
      <c r="E61" s="77">
        <f t="shared" si="11"/>
        <v>369</v>
      </c>
      <c r="F61" s="80">
        <v>410</v>
      </c>
    </row>
    <row r="62" spans="1:6" ht="15.75">
      <c r="A62" s="88" t="s">
        <v>943</v>
      </c>
      <c r="B62" s="4" t="s">
        <v>944</v>
      </c>
      <c r="C62" s="77">
        <f t="shared" si="9"/>
        <v>441.59999999999997</v>
      </c>
      <c r="D62" s="77">
        <f t="shared" si="10"/>
        <v>432.4</v>
      </c>
      <c r="E62" s="77">
        <f t="shared" si="11"/>
        <v>414</v>
      </c>
      <c r="F62" s="80">
        <v>460</v>
      </c>
    </row>
    <row r="63" spans="1:6" ht="15.75">
      <c r="A63" s="88" t="s">
        <v>945</v>
      </c>
      <c r="B63" s="4" t="s">
        <v>946</v>
      </c>
      <c r="C63" s="77">
        <f t="shared" si="9"/>
        <v>312</v>
      </c>
      <c r="D63" s="77">
        <f t="shared" si="10"/>
        <v>305.5</v>
      </c>
      <c r="E63" s="77">
        <f t="shared" si="11"/>
        <v>292.5</v>
      </c>
      <c r="F63" s="80">
        <v>325</v>
      </c>
    </row>
    <row r="64" spans="1:6" ht="15.75">
      <c r="A64" s="88" t="s">
        <v>947</v>
      </c>
      <c r="B64" s="4" t="s">
        <v>948</v>
      </c>
      <c r="C64" s="77">
        <f t="shared" si="9"/>
        <v>331.2</v>
      </c>
      <c r="D64" s="77">
        <f t="shared" si="10"/>
        <v>324.29999999999995</v>
      </c>
      <c r="E64" s="77">
        <f t="shared" si="11"/>
        <v>310.5</v>
      </c>
      <c r="F64" s="80">
        <v>345</v>
      </c>
    </row>
    <row r="65" spans="1:6" ht="15.75">
      <c r="A65" s="88" t="s">
        <v>949</v>
      </c>
      <c r="B65" s="4" t="s">
        <v>948</v>
      </c>
      <c r="C65" s="77">
        <f t="shared" si="9"/>
        <v>149.76</v>
      </c>
      <c r="D65" s="77">
        <f t="shared" si="10"/>
        <v>146.64</v>
      </c>
      <c r="E65" s="77">
        <f t="shared" si="11"/>
        <v>140.4</v>
      </c>
      <c r="F65" s="80">
        <v>156</v>
      </c>
    </row>
    <row r="66" spans="1:5" ht="21.75" customHeight="1">
      <c r="A66" s="178" t="s">
        <v>950</v>
      </c>
      <c r="B66" s="178"/>
      <c r="C66" s="178"/>
      <c r="D66" s="178"/>
      <c r="E66" s="178"/>
    </row>
    <row r="67" spans="1:5" ht="15.75">
      <c r="A67" s="89" t="s">
        <v>951</v>
      </c>
      <c r="B67" s="19" t="s">
        <v>952</v>
      </c>
      <c r="C67" s="90">
        <v>660</v>
      </c>
      <c r="D67" s="90">
        <v>660</v>
      </c>
      <c r="E67" s="77">
        <f aca="true" t="shared" si="12" ref="E67:E73">C67*0.99</f>
        <v>653.4</v>
      </c>
    </row>
    <row r="68" spans="1:5" ht="15.75">
      <c r="A68" s="89" t="s">
        <v>953</v>
      </c>
      <c r="B68" s="19" t="s">
        <v>954</v>
      </c>
      <c r="C68" s="90">
        <v>850</v>
      </c>
      <c r="D68" s="90">
        <v>850</v>
      </c>
      <c r="E68" s="77">
        <f t="shared" si="12"/>
        <v>841.5</v>
      </c>
    </row>
    <row r="69" spans="1:5" ht="15.75">
      <c r="A69" s="89" t="s">
        <v>955</v>
      </c>
      <c r="B69" s="19" t="s">
        <v>956</v>
      </c>
      <c r="C69" s="90">
        <v>860</v>
      </c>
      <c r="D69" s="90">
        <v>860</v>
      </c>
      <c r="E69" s="77">
        <f t="shared" si="12"/>
        <v>851.4</v>
      </c>
    </row>
    <row r="70" spans="1:5" ht="15.75">
      <c r="A70" s="89" t="s">
        <v>957</v>
      </c>
      <c r="B70" s="19" t="s">
        <v>958</v>
      </c>
      <c r="C70" s="90">
        <v>380</v>
      </c>
      <c r="D70" s="90">
        <v>380</v>
      </c>
      <c r="E70" s="77">
        <f t="shared" si="12"/>
        <v>376.2</v>
      </c>
    </row>
    <row r="71" spans="1:5" ht="15.75">
      <c r="A71" s="89" t="s">
        <v>959</v>
      </c>
      <c r="B71" s="19" t="s">
        <v>960</v>
      </c>
      <c r="C71" s="90">
        <v>430</v>
      </c>
      <c r="D71" s="90">
        <v>430</v>
      </c>
      <c r="E71" s="77">
        <f t="shared" si="12"/>
        <v>425.7</v>
      </c>
    </row>
    <row r="72" spans="1:5" ht="15.75">
      <c r="A72" s="89" t="s">
        <v>961</v>
      </c>
      <c r="B72" s="19" t="s">
        <v>962</v>
      </c>
      <c r="C72" s="90">
        <v>430</v>
      </c>
      <c r="D72" s="90">
        <v>430</v>
      </c>
      <c r="E72" s="77">
        <f t="shared" si="12"/>
        <v>425.7</v>
      </c>
    </row>
    <row r="73" spans="1:5" ht="24" customHeight="1">
      <c r="A73" s="89" t="s">
        <v>963</v>
      </c>
      <c r="B73" s="19" t="s">
        <v>964</v>
      </c>
      <c r="C73" s="90">
        <v>1080</v>
      </c>
      <c r="D73" s="90">
        <v>1080</v>
      </c>
      <c r="E73" s="77">
        <f t="shared" si="12"/>
        <v>1069.2</v>
      </c>
    </row>
    <row r="74" spans="1:5" ht="22.5" customHeight="1">
      <c r="A74" s="184" t="s">
        <v>965</v>
      </c>
      <c r="B74" s="184"/>
      <c r="C74" s="184"/>
      <c r="D74" s="184"/>
      <c r="E74" s="184"/>
    </row>
    <row r="75" spans="1:6" ht="16.5" customHeight="1">
      <c r="A75" s="91">
        <v>1700</v>
      </c>
      <c r="B75" s="19" t="s">
        <v>966</v>
      </c>
      <c r="C75" s="90">
        <f>F75*0.95</f>
        <v>1172.3</v>
      </c>
      <c r="D75" s="90">
        <f>F75*0.93</f>
        <v>1147.6200000000001</v>
      </c>
      <c r="E75" s="90">
        <f>F75*0.9</f>
        <v>1110.6000000000001</v>
      </c>
      <c r="F75" s="74">
        <v>1234</v>
      </c>
    </row>
    <row r="76" spans="1:6" ht="16.5" customHeight="1">
      <c r="A76" s="91">
        <v>1558</v>
      </c>
      <c r="B76" s="19" t="s">
        <v>967</v>
      </c>
      <c r="C76" s="90">
        <f>F76*0.95</f>
        <v>1602.6499999999999</v>
      </c>
      <c r="D76" s="90">
        <f>F76*0.93</f>
        <v>1568.91</v>
      </c>
      <c r="E76" s="90">
        <f>F76*0.9</f>
        <v>1518.3</v>
      </c>
      <c r="F76" s="74">
        <v>1687</v>
      </c>
    </row>
    <row r="77" spans="1:6" ht="16.5" customHeight="1">
      <c r="A77" s="91">
        <v>5075</v>
      </c>
      <c r="B77" s="19" t="s">
        <v>968</v>
      </c>
      <c r="C77" s="90">
        <f>F77*0.95</f>
        <v>1010.8</v>
      </c>
      <c r="D77" s="90">
        <f>F77*0.93</f>
        <v>989.5200000000001</v>
      </c>
      <c r="E77" s="90">
        <f>F77*0.9</f>
        <v>957.6</v>
      </c>
      <c r="F77" s="74">
        <v>1064</v>
      </c>
    </row>
    <row r="78" spans="1:6" ht="15.75">
      <c r="A78" s="91">
        <v>5168</v>
      </c>
      <c r="B78" s="19" t="s">
        <v>969</v>
      </c>
      <c r="C78" s="90">
        <f>F78*0.95</f>
        <v>1054.5</v>
      </c>
      <c r="D78" s="90">
        <f>F78*0.93</f>
        <v>1032.3</v>
      </c>
      <c r="E78" s="90">
        <f>F78*0.9</f>
        <v>999</v>
      </c>
      <c r="F78" s="74">
        <v>1110</v>
      </c>
    </row>
    <row r="79" spans="1:5" ht="24" customHeight="1">
      <c r="A79" s="183" t="s">
        <v>970</v>
      </c>
      <c r="B79" s="183"/>
      <c r="C79" s="183"/>
      <c r="D79" s="183"/>
      <c r="E79" s="183"/>
    </row>
    <row r="80" spans="1:5" ht="15.75">
      <c r="A80" s="82">
        <v>5150</v>
      </c>
      <c r="B80" s="4" t="s">
        <v>971</v>
      </c>
      <c r="C80" s="77">
        <v>927</v>
      </c>
      <c r="D80" s="77"/>
      <c r="E80" s="77"/>
    </row>
    <row r="81" spans="1:5" ht="15.75">
      <c r="A81" s="82">
        <v>5100</v>
      </c>
      <c r="B81" s="4" t="s">
        <v>972</v>
      </c>
      <c r="C81" s="77">
        <v>598</v>
      </c>
      <c r="D81" s="77"/>
      <c r="E81" s="77"/>
    </row>
    <row r="82" spans="1:5" ht="15.75">
      <c r="A82" s="82">
        <v>5200</v>
      </c>
      <c r="B82" s="4" t="s">
        <v>973</v>
      </c>
      <c r="C82" s="77">
        <v>572</v>
      </c>
      <c r="D82" s="77"/>
      <c r="E82" s="77"/>
    </row>
    <row r="83" spans="1:5" ht="15.75">
      <c r="A83" s="82">
        <v>5700</v>
      </c>
      <c r="B83" s="4" t="s">
        <v>974</v>
      </c>
      <c r="C83" s="77">
        <v>615</v>
      </c>
      <c r="D83" s="77"/>
      <c r="E83" s="77"/>
    </row>
    <row r="84" spans="1:5" ht="17.25" customHeight="1">
      <c r="A84" s="176" t="s">
        <v>975</v>
      </c>
      <c r="B84" s="176"/>
      <c r="C84" s="176"/>
      <c r="D84" s="176"/>
      <c r="E84" s="176"/>
    </row>
    <row r="85" spans="1:7" ht="15.75">
      <c r="A85" s="92">
        <v>10061</v>
      </c>
      <c r="B85" s="19" t="s">
        <v>976</v>
      </c>
      <c r="C85" s="77">
        <v>115</v>
      </c>
      <c r="D85" s="77"/>
      <c r="E85" s="77"/>
      <c r="G85" s="38"/>
    </row>
    <row r="86" spans="1:7" ht="15.75">
      <c r="A86" s="92"/>
      <c r="B86" s="19" t="s">
        <v>977</v>
      </c>
      <c r="C86" s="77">
        <v>35</v>
      </c>
      <c r="D86" s="77"/>
      <c r="E86" s="77"/>
      <c r="G86" s="38"/>
    </row>
    <row r="87" spans="1:7" ht="15.75">
      <c r="A87" s="92"/>
      <c r="B87" s="19" t="s">
        <v>978</v>
      </c>
      <c r="C87" s="77">
        <v>155</v>
      </c>
      <c r="D87" s="77"/>
      <c r="E87" s="77"/>
      <c r="G87" s="38"/>
    </row>
    <row r="88" spans="1:7" ht="22.5" customHeight="1">
      <c r="A88" s="177" t="s">
        <v>979</v>
      </c>
      <c r="B88" s="177"/>
      <c r="C88" s="177"/>
      <c r="D88" s="177"/>
      <c r="E88" s="177"/>
      <c r="F88" s="84"/>
      <c r="G88" s="79"/>
    </row>
    <row r="89" spans="1:7" ht="15.75">
      <c r="A89" s="93">
        <v>111</v>
      </c>
      <c r="B89" s="4" t="s">
        <v>980</v>
      </c>
      <c r="C89" s="77">
        <v>209</v>
      </c>
      <c r="D89" s="94">
        <f>C89*0.98</f>
        <v>204.82</v>
      </c>
      <c r="E89" s="77">
        <f>C89*0.97</f>
        <v>202.73</v>
      </c>
      <c r="G89" s="38"/>
    </row>
    <row r="90" spans="1:7" ht="15.75">
      <c r="A90" s="93">
        <v>250</v>
      </c>
      <c r="B90" s="4" t="s">
        <v>981</v>
      </c>
      <c r="C90" s="77">
        <v>223</v>
      </c>
      <c r="D90" s="94">
        <f>C90*0.98</f>
        <v>218.54</v>
      </c>
      <c r="E90" s="77">
        <f>C90*0.97</f>
        <v>216.31</v>
      </c>
      <c r="G90" s="38"/>
    </row>
    <row r="91" spans="1:7" ht="15.75">
      <c r="A91" s="93">
        <v>20</v>
      </c>
      <c r="B91" s="4" t="s">
        <v>982</v>
      </c>
      <c r="C91" s="77">
        <v>145</v>
      </c>
      <c r="D91" s="94">
        <f aca="true" t="shared" si="13" ref="D91:D97">C91*0.96</f>
        <v>139.2</v>
      </c>
      <c r="E91" s="77">
        <f aca="true" t="shared" si="14" ref="E91:E97">C91*0.94</f>
        <v>136.29999999999998</v>
      </c>
      <c r="G91" s="38"/>
    </row>
    <row r="92" spans="1:7" ht="15.75">
      <c r="A92" s="93">
        <v>20</v>
      </c>
      <c r="B92" s="4" t="s">
        <v>983</v>
      </c>
      <c r="C92" s="77">
        <v>145</v>
      </c>
      <c r="D92" s="94">
        <f t="shared" si="13"/>
        <v>139.2</v>
      </c>
      <c r="E92" s="77">
        <f t="shared" si="14"/>
        <v>136.29999999999998</v>
      </c>
      <c r="G92" s="38"/>
    </row>
    <row r="93" spans="1:7" ht="15.75">
      <c r="A93" s="93">
        <v>40</v>
      </c>
      <c r="B93" s="4" t="s">
        <v>984</v>
      </c>
      <c r="C93" s="77">
        <v>162</v>
      </c>
      <c r="D93" s="94">
        <f t="shared" si="13"/>
        <v>155.51999999999998</v>
      </c>
      <c r="E93" s="77">
        <f t="shared" si="14"/>
        <v>152.28</v>
      </c>
      <c r="G93" s="38"/>
    </row>
    <row r="94" spans="1:7" ht="15.75">
      <c r="A94" s="93">
        <v>40</v>
      </c>
      <c r="B94" s="4" t="s">
        <v>985</v>
      </c>
      <c r="C94" s="77">
        <v>162</v>
      </c>
      <c r="D94" s="94">
        <f t="shared" si="13"/>
        <v>155.51999999999998</v>
      </c>
      <c r="E94" s="77">
        <f t="shared" si="14"/>
        <v>152.28</v>
      </c>
      <c r="G94" s="38"/>
    </row>
    <row r="95" spans="1:7" ht="15.75">
      <c r="A95" s="93">
        <v>70</v>
      </c>
      <c r="B95" s="4" t="s">
        <v>986</v>
      </c>
      <c r="C95" s="77">
        <v>176</v>
      </c>
      <c r="D95" s="94">
        <f t="shared" si="13"/>
        <v>168.95999999999998</v>
      </c>
      <c r="E95" s="77">
        <f t="shared" si="14"/>
        <v>165.44</v>
      </c>
      <c r="G95" s="38"/>
    </row>
    <row r="96" spans="1:5" ht="16.5" customHeight="1">
      <c r="A96" s="93">
        <v>70</v>
      </c>
      <c r="B96" s="4" t="s">
        <v>987</v>
      </c>
      <c r="C96" s="77">
        <v>176</v>
      </c>
      <c r="D96" s="94">
        <f t="shared" si="13"/>
        <v>168.95999999999998</v>
      </c>
      <c r="E96" s="77">
        <f t="shared" si="14"/>
        <v>165.44</v>
      </c>
    </row>
    <row r="97" spans="1:7" s="79" customFormat="1" ht="15.75" customHeight="1">
      <c r="A97" s="93">
        <v>70</v>
      </c>
      <c r="B97" s="4" t="s">
        <v>988</v>
      </c>
      <c r="C97" s="77">
        <v>176</v>
      </c>
      <c r="D97" s="94">
        <f t="shared" si="13"/>
        <v>168.95999999999998</v>
      </c>
      <c r="E97" s="77">
        <f t="shared" si="14"/>
        <v>165.44</v>
      </c>
      <c r="F97" s="74"/>
      <c r="G97" s="42"/>
    </row>
    <row r="98" spans="1:6" ht="16.5" customHeight="1">
      <c r="A98" s="93" t="s">
        <v>989</v>
      </c>
      <c r="B98" s="4" t="s">
        <v>990</v>
      </c>
      <c r="C98" s="77">
        <v>57</v>
      </c>
      <c r="D98" s="94">
        <f>C98*0.99</f>
        <v>56.43</v>
      </c>
      <c r="E98" s="77">
        <f>C98*0.98</f>
        <v>55.86</v>
      </c>
      <c r="F98" s="95"/>
    </row>
    <row r="99" spans="1:6" ht="15.75">
      <c r="A99" s="93" t="s">
        <v>991</v>
      </c>
      <c r="B99" s="19" t="s">
        <v>992</v>
      </c>
      <c r="C99" s="77">
        <v>63</v>
      </c>
      <c r="D99" s="94">
        <f>C99*0.99</f>
        <v>62.37</v>
      </c>
      <c r="E99" s="77">
        <f>C99*0.98</f>
        <v>61.74</v>
      </c>
      <c r="F99" s="95"/>
    </row>
    <row r="100" spans="1:6" ht="15.75">
      <c r="A100" s="93" t="s">
        <v>993</v>
      </c>
      <c r="B100" s="4" t="s">
        <v>994</v>
      </c>
      <c r="C100" s="77">
        <v>75</v>
      </c>
      <c r="D100" s="94">
        <f>C100*0.99</f>
        <v>74.25</v>
      </c>
      <c r="E100" s="77">
        <f>C100*0.98</f>
        <v>73.5</v>
      </c>
      <c r="F100" s="95"/>
    </row>
    <row r="101" spans="1:6" ht="15" customHeight="1">
      <c r="A101" s="93" t="s">
        <v>995</v>
      </c>
      <c r="B101" s="4" t="s">
        <v>996</v>
      </c>
      <c r="C101" s="77">
        <v>117</v>
      </c>
      <c r="D101" s="94">
        <f>C101*0.99</f>
        <v>115.83</v>
      </c>
      <c r="E101" s="77">
        <f>C101*0.98</f>
        <v>114.66</v>
      </c>
      <c r="F101" s="95"/>
    </row>
    <row r="102" spans="1:6" ht="15.75">
      <c r="A102" s="93" t="s">
        <v>997</v>
      </c>
      <c r="B102" s="4" t="s">
        <v>998</v>
      </c>
      <c r="C102" s="77">
        <v>121</v>
      </c>
      <c r="D102" s="94">
        <f>C102*0.99</f>
        <v>119.78999999999999</v>
      </c>
      <c r="E102" s="77">
        <f>C102*0.98</f>
        <v>118.58</v>
      </c>
      <c r="F102" s="95"/>
    </row>
    <row r="103" spans="1:6" ht="20.25" customHeight="1">
      <c r="A103" s="93"/>
      <c r="B103" s="96" t="s">
        <v>999</v>
      </c>
      <c r="C103" s="97"/>
      <c r="D103" s="98"/>
      <c r="E103" s="97"/>
      <c r="F103" s="95"/>
    </row>
    <row r="104" spans="1:6" ht="15.75">
      <c r="A104" s="93"/>
      <c r="B104" s="4" t="s">
        <v>1000</v>
      </c>
      <c r="C104" s="77">
        <v>116</v>
      </c>
      <c r="D104" s="77">
        <f>C104*0.99</f>
        <v>114.84</v>
      </c>
      <c r="E104" s="77">
        <f>C104*0.98</f>
        <v>113.67999999999999</v>
      </c>
      <c r="F104" s="95"/>
    </row>
    <row r="105" spans="1:6" ht="15.75">
      <c r="A105" s="93" t="s">
        <v>1001</v>
      </c>
      <c r="B105" s="4" t="s">
        <v>1002</v>
      </c>
      <c r="C105" s="77">
        <v>295</v>
      </c>
      <c r="D105" s="77">
        <f>C105*0.99</f>
        <v>292.05</v>
      </c>
      <c r="E105" s="77">
        <f>C105*0.98</f>
        <v>289.1</v>
      </c>
      <c r="F105" s="95"/>
    </row>
    <row r="106" spans="1:6" ht="15.75">
      <c r="A106" s="93" t="s">
        <v>1003</v>
      </c>
      <c r="B106" s="4" t="s">
        <v>1004</v>
      </c>
      <c r="C106" s="77">
        <v>308</v>
      </c>
      <c r="D106" s="77">
        <f>C106*0.99</f>
        <v>304.92</v>
      </c>
      <c r="E106" s="77">
        <f>C106*0.98</f>
        <v>301.84</v>
      </c>
      <c r="F106" s="95"/>
    </row>
    <row r="107" spans="1:6" ht="15.75">
      <c r="A107" s="93" t="s">
        <v>1005</v>
      </c>
      <c r="B107" s="4" t="s">
        <v>1006</v>
      </c>
      <c r="C107" s="77">
        <v>315</v>
      </c>
      <c r="D107" s="77">
        <f>C107*0.99</f>
        <v>311.85</v>
      </c>
      <c r="E107" s="77">
        <f>C107*0.98</f>
        <v>308.7</v>
      </c>
      <c r="F107" s="95"/>
    </row>
    <row r="108" spans="1:6" ht="15.75">
      <c r="A108" s="93" t="s">
        <v>1007</v>
      </c>
      <c r="B108" s="4" t="s">
        <v>1008</v>
      </c>
      <c r="C108" s="77">
        <v>384</v>
      </c>
      <c r="D108" s="77">
        <f>C108*0.99</f>
        <v>380.15999999999997</v>
      </c>
      <c r="E108" s="77">
        <f>C108*0.98</f>
        <v>376.32</v>
      </c>
      <c r="F108" s="95"/>
    </row>
    <row r="109" spans="1:5" ht="23.25" customHeight="1">
      <c r="A109" s="99"/>
      <c r="B109" s="100" t="s">
        <v>1009</v>
      </c>
      <c r="C109" s="101"/>
      <c r="D109" s="101"/>
      <c r="E109" s="101"/>
    </row>
    <row r="110" spans="1:7" ht="15" customHeight="1">
      <c r="A110" s="93" t="s">
        <v>1010</v>
      </c>
      <c r="B110" s="19" t="s">
        <v>1011</v>
      </c>
      <c r="C110" s="102">
        <v>319</v>
      </c>
      <c r="D110" s="77">
        <f aca="true" t="shared" si="15" ref="D110:D123">C110*0.99</f>
        <v>315.81</v>
      </c>
      <c r="E110" s="77">
        <f aca="true" t="shared" si="16" ref="E110:E123">C110*0.98</f>
        <v>312.62</v>
      </c>
      <c r="G110" s="44"/>
    </row>
    <row r="111" spans="1:7" ht="15" customHeight="1">
      <c r="A111" s="93" t="s">
        <v>1012</v>
      </c>
      <c r="B111" s="19" t="s">
        <v>1013</v>
      </c>
      <c r="C111" s="77">
        <v>250</v>
      </c>
      <c r="D111" s="77">
        <f t="shared" si="15"/>
        <v>247.5</v>
      </c>
      <c r="E111" s="77">
        <f t="shared" si="16"/>
        <v>245</v>
      </c>
      <c r="G111" s="44"/>
    </row>
    <row r="112" spans="1:7" ht="15" customHeight="1">
      <c r="A112" s="93" t="s">
        <v>1014</v>
      </c>
      <c r="B112" s="19" t="s">
        <v>1015</v>
      </c>
      <c r="C112" s="77">
        <v>313</v>
      </c>
      <c r="D112" s="77">
        <f t="shared" si="15"/>
        <v>309.87</v>
      </c>
      <c r="E112" s="77">
        <f t="shared" si="16"/>
        <v>306.74</v>
      </c>
      <c r="G112" s="44"/>
    </row>
    <row r="113" spans="1:7" ht="15" customHeight="1">
      <c r="A113" s="93" t="s">
        <v>1016</v>
      </c>
      <c r="B113" s="19" t="s">
        <v>1017</v>
      </c>
      <c r="C113" s="102">
        <v>323</v>
      </c>
      <c r="D113" s="77">
        <f t="shared" si="15"/>
        <v>319.77</v>
      </c>
      <c r="E113" s="77">
        <f t="shared" si="16"/>
        <v>316.54</v>
      </c>
      <c r="G113" s="44"/>
    </row>
    <row r="114" spans="1:7" ht="15" customHeight="1">
      <c r="A114" s="93" t="s">
        <v>1018</v>
      </c>
      <c r="B114" s="19" t="s">
        <v>1019</v>
      </c>
      <c r="C114" s="102">
        <v>320</v>
      </c>
      <c r="D114" s="77">
        <f t="shared" si="15"/>
        <v>316.8</v>
      </c>
      <c r="E114" s="77">
        <f t="shared" si="16"/>
        <v>313.6</v>
      </c>
      <c r="G114" s="44"/>
    </row>
    <row r="115" spans="1:7" ht="15" customHeight="1">
      <c r="A115" s="93" t="s">
        <v>1020</v>
      </c>
      <c r="B115" s="19" t="s">
        <v>1021</v>
      </c>
      <c r="C115" s="102">
        <v>203</v>
      </c>
      <c r="D115" s="77">
        <f t="shared" si="15"/>
        <v>200.97</v>
      </c>
      <c r="E115" s="77">
        <f t="shared" si="16"/>
        <v>198.94</v>
      </c>
      <c r="G115" s="44"/>
    </row>
    <row r="116" spans="1:7" ht="15" customHeight="1">
      <c r="A116" s="93" t="s">
        <v>1022</v>
      </c>
      <c r="B116" s="19" t="s">
        <v>1023</v>
      </c>
      <c r="C116" s="77">
        <v>560</v>
      </c>
      <c r="D116" s="77">
        <f t="shared" si="15"/>
        <v>554.4</v>
      </c>
      <c r="E116" s="77">
        <f t="shared" si="16"/>
        <v>548.8</v>
      </c>
      <c r="G116" s="44"/>
    </row>
    <row r="117" spans="1:7" ht="15" customHeight="1">
      <c r="A117" s="93" t="s">
        <v>1024</v>
      </c>
      <c r="B117" s="19" t="s">
        <v>1025</v>
      </c>
      <c r="C117" s="77">
        <v>560</v>
      </c>
      <c r="D117" s="77">
        <f t="shared" si="15"/>
        <v>554.4</v>
      </c>
      <c r="E117" s="77">
        <f t="shared" si="16"/>
        <v>548.8</v>
      </c>
      <c r="G117" s="44"/>
    </row>
    <row r="118" spans="1:7" ht="15" customHeight="1">
      <c r="A118" s="93" t="s">
        <v>1026</v>
      </c>
      <c r="B118" s="19" t="s">
        <v>1027</v>
      </c>
      <c r="C118" s="77">
        <v>624</v>
      </c>
      <c r="D118" s="77">
        <f t="shared" si="15"/>
        <v>617.76</v>
      </c>
      <c r="E118" s="77">
        <f t="shared" si="16"/>
        <v>611.52</v>
      </c>
      <c r="G118" s="44"/>
    </row>
    <row r="119" spans="1:7" ht="15" customHeight="1">
      <c r="A119" s="93" t="s">
        <v>1028</v>
      </c>
      <c r="B119" s="19" t="s">
        <v>1029</v>
      </c>
      <c r="C119" s="77">
        <v>515</v>
      </c>
      <c r="D119" s="77">
        <f t="shared" si="15"/>
        <v>509.85</v>
      </c>
      <c r="E119" s="77">
        <f t="shared" si="16"/>
        <v>504.7</v>
      </c>
      <c r="G119" s="44"/>
    </row>
    <row r="120" spans="1:7" ht="15" customHeight="1">
      <c r="A120" s="93" t="s">
        <v>1030</v>
      </c>
      <c r="B120" s="19" t="s">
        <v>1031</v>
      </c>
      <c r="C120" s="102">
        <v>422</v>
      </c>
      <c r="D120" s="77">
        <f t="shared" si="15"/>
        <v>417.78</v>
      </c>
      <c r="E120" s="77">
        <f t="shared" si="16"/>
        <v>413.56</v>
      </c>
      <c r="G120" s="44"/>
    </row>
    <row r="121" spans="1:7" ht="15" customHeight="1">
      <c r="A121" s="93" t="s">
        <v>1032</v>
      </c>
      <c r="B121" s="19" t="s">
        <v>1033</v>
      </c>
      <c r="C121" s="102">
        <v>438</v>
      </c>
      <c r="D121" s="77">
        <f t="shared" si="15"/>
        <v>433.62</v>
      </c>
      <c r="E121" s="77">
        <f t="shared" si="16"/>
        <v>429.24</v>
      </c>
      <c r="G121" s="44"/>
    </row>
    <row r="122" spans="1:7" ht="15" customHeight="1">
      <c r="A122" s="93" t="s">
        <v>1034</v>
      </c>
      <c r="B122" s="19" t="s">
        <v>1035</v>
      </c>
      <c r="C122" s="102">
        <v>502</v>
      </c>
      <c r="D122" s="77">
        <f t="shared" si="15"/>
        <v>496.98</v>
      </c>
      <c r="E122" s="77">
        <f t="shared" si="16"/>
        <v>491.96</v>
      </c>
      <c r="G122" s="44"/>
    </row>
    <row r="123" spans="1:7" ht="15" customHeight="1">
      <c r="A123" s="93" t="s">
        <v>1036</v>
      </c>
      <c r="B123" s="19" t="s">
        <v>1037</v>
      </c>
      <c r="C123" s="102">
        <v>540</v>
      </c>
      <c r="D123" s="77">
        <f t="shared" si="15"/>
        <v>534.6</v>
      </c>
      <c r="E123" s="77">
        <f t="shared" si="16"/>
        <v>529.2</v>
      </c>
      <c r="G123" s="44"/>
    </row>
    <row r="124" spans="1:7" ht="21" customHeight="1">
      <c r="A124" s="93"/>
      <c r="B124" s="96" t="s">
        <v>1038</v>
      </c>
      <c r="C124" s="103"/>
      <c r="D124" s="103"/>
      <c r="E124" s="103"/>
      <c r="G124" s="44"/>
    </row>
    <row r="125" spans="1:7" ht="15" customHeight="1">
      <c r="A125" s="93" t="s">
        <v>1039</v>
      </c>
      <c r="B125" s="19" t="s">
        <v>1040</v>
      </c>
      <c r="C125" s="102">
        <v>623</v>
      </c>
      <c r="D125" s="77"/>
      <c r="E125" s="77"/>
      <c r="G125" s="44"/>
    </row>
    <row r="126" spans="1:7" ht="15" customHeight="1">
      <c r="A126" s="93" t="s">
        <v>1041</v>
      </c>
      <c r="B126" s="19" t="s">
        <v>1042</v>
      </c>
      <c r="C126" s="102">
        <v>623</v>
      </c>
      <c r="D126" s="77"/>
      <c r="E126" s="77"/>
      <c r="G126" s="44"/>
    </row>
    <row r="127" spans="1:7" ht="15" customHeight="1">
      <c r="A127" s="93" t="s">
        <v>1043</v>
      </c>
      <c r="B127" s="19" t="s">
        <v>1044</v>
      </c>
      <c r="C127" s="102">
        <v>623</v>
      </c>
      <c r="D127" s="77"/>
      <c r="E127" s="77"/>
      <c r="G127" s="44"/>
    </row>
    <row r="128" spans="1:7" s="79" customFormat="1" ht="27" customHeight="1">
      <c r="A128" s="183" t="s">
        <v>778</v>
      </c>
      <c r="B128" s="183"/>
      <c r="C128" s="183"/>
      <c r="D128" s="183"/>
      <c r="E128" s="183"/>
      <c r="F128" s="74"/>
      <c r="G128" s="78"/>
    </row>
    <row r="129" spans="1:8" s="79" customFormat="1" ht="21" customHeight="1">
      <c r="A129" s="179" t="s">
        <v>779</v>
      </c>
      <c r="B129" s="179"/>
      <c r="C129" s="179"/>
      <c r="D129" s="179"/>
      <c r="E129" s="179"/>
      <c r="F129" s="80"/>
      <c r="G129" s="75"/>
      <c r="H129" s="81"/>
    </row>
    <row r="130" spans="1:8" ht="15.75">
      <c r="A130" s="82">
        <v>204</v>
      </c>
      <c r="B130" s="19" t="s">
        <v>780</v>
      </c>
      <c r="C130" s="77">
        <f aca="true" t="shared" si="17" ref="C130:C149">F130*0.97</f>
        <v>485</v>
      </c>
      <c r="D130" s="77">
        <f aca="true" t="shared" si="18" ref="D130:D149">F130*0.94</f>
        <v>470</v>
      </c>
      <c r="E130" s="77">
        <f aca="true" t="shared" si="19" ref="E130:E149">F130*0.9</f>
        <v>450</v>
      </c>
      <c r="F130" s="74">
        <v>500</v>
      </c>
      <c r="G130" s="75"/>
      <c r="H130" s="75"/>
    </row>
    <row r="131" spans="1:8" ht="15.75">
      <c r="A131" s="82" t="s">
        <v>781</v>
      </c>
      <c r="B131" s="19" t="s">
        <v>782</v>
      </c>
      <c r="C131" s="77">
        <f t="shared" si="17"/>
        <v>582</v>
      </c>
      <c r="D131" s="77">
        <f t="shared" si="18"/>
        <v>564</v>
      </c>
      <c r="E131" s="77">
        <f t="shared" si="19"/>
        <v>540</v>
      </c>
      <c r="F131" s="74">
        <v>600</v>
      </c>
      <c r="G131" s="75"/>
      <c r="H131" s="75"/>
    </row>
    <row r="132" spans="1:7" ht="15.75">
      <c r="A132" s="82">
        <v>205</v>
      </c>
      <c r="B132" s="4" t="s">
        <v>783</v>
      </c>
      <c r="C132" s="77">
        <f t="shared" si="17"/>
        <v>485</v>
      </c>
      <c r="D132" s="77">
        <f t="shared" si="18"/>
        <v>470</v>
      </c>
      <c r="E132" s="77">
        <f t="shared" si="19"/>
        <v>450</v>
      </c>
      <c r="F132" s="74">
        <v>500</v>
      </c>
      <c r="G132" s="75"/>
    </row>
    <row r="133" spans="1:7" ht="15.75">
      <c r="A133" s="82" t="s">
        <v>784</v>
      </c>
      <c r="B133" s="4" t="s">
        <v>785</v>
      </c>
      <c r="C133" s="77">
        <f t="shared" si="17"/>
        <v>582</v>
      </c>
      <c r="D133" s="77">
        <f t="shared" si="18"/>
        <v>564</v>
      </c>
      <c r="E133" s="77">
        <f t="shared" si="19"/>
        <v>540</v>
      </c>
      <c r="F133" s="74">
        <v>600</v>
      </c>
      <c r="G133" s="75"/>
    </row>
    <row r="134" spans="1:7" ht="15.75">
      <c r="A134" s="82">
        <v>206</v>
      </c>
      <c r="B134" s="4" t="s">
        <v>786</v>
      </c>
      <c r="C134" s="77">
        <f t="shared" si="17"/>
        <v>533.5</v>
      </c>
      <c r="D134" s="77">
        <f t="shared" si="18"/>
        <v>517</v>
      </c>
      <c r="E134" s="77">
        <f t="shared" si="19"/>
        <v>495</v>
      </c>
      <c r="F134" s="74">
        <v>550</v>
      </c>
      <c r="G134" s="38"/>
    </row>
    <row r="135" spans="1:7" ht="15.75">
      <c r="A135" s="82" t="s">
        <v>787</v>
      </c>
      <c r="B135" s="4" t="s">
        <v>788</v>
      </c>
      <c r="C135" s="77">
        <f t="shared" si="17"/>
        <v>630.5</v>
      </c>
      <c r="D135" s="77">
        <f t="shared" si="18"/>
        <v>611</v>
      </c>
      <c r="E135" s="77">
        <f t="shared" si="19"/>
        <v>585</v>
      </c>
      <c r="F135" s="74">
        <v>650</v>
      </c>
      <c r="G135" s="38"/>
    </row>
    <row r="136" spans="1:7" ht="15.75">
      <c r="A136" s="82">
        <v>208</v>
      </c>
      <c r="B136" s="4" t="s">
        <v>789</v>
      </c>
      <c r="C136" s="77">
        <f t="shared" si="17"/>
        <v>533.5</v>
      </c>
      <c r="D136" s="77">
        <f t="shared" si="18"/>
        <v>517</v>
      </c>
      <c r="E136" s="77">
        <f t="shared" si="19"/>
        <v>495</v>
      </c>
      <c r="F136" s="74">
        <v>550</v>
      </c>
      <c r="G136" s="38"/>
    </row>
    <row r="137" spans="1:7" ht="15.75">
      <c r="A137" s="82" t="s">
        <v>790</v>
      </c>
      <c r="B137" s="4" t="s">
        <v>791</v>
      </c>
      <c r="C137" s="77">
        <f t="shared" si="17"/>
        <v>630.5</v>
      </c>
      <c r="D137" s="77">
        <f t="shared" si="18"/>
        <v>611</v>
      </c>
      <c r="E137" s="77">
        <f t="shared" si="19"/>
        <v>585</v>
      </c>
      <c r="F137" s="74">
        <v>650</v>
      </c>
      <c r="G137" s="38"/>
    </row>
    <row r="138" spans="1:7" ht="15.75">
      <c r="A138" s="82">
        <v>209</v>
      </c>
      <c r="B138" s="4" t="s">
        <v>792</v>
      </c>
      <c r="C138" s="77">
        <f t="shared" si="17"/>
        <v>630.5</v>
      </c>
      <c r="D138" s="77">
        <f t="shared" si="18"/>
        <v>611</v>
      </c>
      <c r="E138" s="77">
        <f t="shared" si="19"/>
        <v>585</v>
      </c>
      <c r="F138" s="74">
        <v>650</v>
      </c>
      <c r="G138" s="38"/>
    </row>
    <row r="139" spans="1:7" ht="15.75">
      <c r="A139" s="82" t="s">
        <v>793</v>
      </c>
      <c r="B139" s="4" t="s">
        <v>794</v>
      </c>
      <c r="C139" s="77">
        <f t="shared" si="17"/>
        <v>727.5</v>
      </c>
      <c r="D139" s="77">
        <f t="shared" si="18"/>
        <v>705</v>
      </c>
      <c r="E139" s="77">
        <f t="shared" si="19"/>
        <v>675</v>
      </c>
      <c r="F139" s="74">
        <v>750</v>
      </c>
      <c r="G139" s="38"/>
    </row>
    <row r="140" spans="1:7" ht="15.75">
      <c r="A140" s="82">
        <v>210</v>
      </c>
      <c r="B140" s="4" t="s">
        <v>795</v>
      </c>
      <c r="C140" s="77">
        <f t="shared" si="17"/>
        <v>679</v>
      </c>
      <c r="D140" s="77">
        <f t="shared" si="18"/>
        <v>658</v>
      </c>
      <c r="E140" s="77">
        <f t="shared" si="19"/>
        <v>630</v>
      </c>
      <c r="F140" s="74">
        <v>700</v>
      </c>
      <c r="G140" s="38"/>
    </row>
    <row r="141" spans="1:7" ht="15.75">
      <c r="A141" s="82" t="s">
        <v>796</v>
      </c>
      <c r="B141" s="4" t="s">
        <v>797</v>
      </c>
      <c r="C141" s="77">
        <f t="shared" si="17"/>
        <v>776</v>
      </c>
      <c r="D141" s="77">
        <f t="shared" si="18"/>
        <v>752</v>
      </c>
      <c r="E141" s="77">
        <f t="shared" si="19"/>
        <v>720</v>
      </c>
      <c r="F141" s="74">
        <v>800</v>
      </c>
      <c r="G141" s="38"/>
    </row>
    <row r="142" spans="1:7" ht="15.75">
      <c r="A142" s="82">
        <v>211</v>
      </c>
      <c r="B142" s="4" t="s">
        <v>798</v>
      </c>
      <c r="C142" s="77">
        <f t="shared" si="17"/>
        <v>1067</v>
      </c>
      <c r="D142" s="77">
        <f t="shared" si="18"/>
        <v>1034</v>
      </c>
      <c r="E142" s="77">
        <f t="shared" si="19"/>
        <v>990</v>
      </c>
      <c r="F142" s="74">
        <v>1100</v>
      </c>
      <c r="G142" s="38"/>
    </row>
    <row r="143" spans="1:7" ht="15.75">
      <c r="A143" s="82">
        <v>212</v>
      </c>
      <c r="B143" s="4" t="s">
        <v>799</v>
      </c>
      <c r="C143" s="77">
        <f t="shared" si="17"/>
        <v>1164</v>
      </c>
      <c r="D143" s="77">
        <f t="shared" si="18"/>
        <v>1128</v>
      </c>
      <c r="E143" s="77">
        <f t="shared" si="19"/>
        <v>1080</v>
      </c>
      <c r="F143" s="74">
        <v>1200</v>
      </c>
      <c r="G143" s="38"/>
    </row>
    <row r="144" spans="1:7" ht="15.75">
      <c r="A144" s="82">
        <v>214</v>
      </c>
      <c r="B144" s="4" t="s">
        <v>800</v>
      </c>
      <c r="C144" s="77">
        <f t="shared" si="17"/>
        <v>630.5</v>
      </c>
      <c r="D144" s="77">
        <f t="shared" si="18"/>
        <v>611</v>
      </c>
      <c r="E144" s="77">
        <f t="shared" si="19"/>
        <v>585</v>
      </c>
      <c r="F144" s="74">
        <v>650</v>
      </c>
      <c r="G144" s="38"/>
    </row>
    <row r="145" spans="1:7" ht="15.75">
      <c r="A145" s="82" t="s">
        <v>801</v>
      </c>
      <c r="B145" s="4" t="s">
        <v>802</v>
      </c>
      <c r="C145" s="77">
        <f t="shared" si="17"/>
        <v>727.5</v>
      </c>
      <c r="D145" s="77">
        <f t="shared" si="18"/>
        <v>705</v>
      </c>
      <c r="E145" s="77">
        <f t="shared" si="19"/>
        <v>675</v>
      </c>
      <c r="F145" s="74">
        <v>750</v>
      </c>
      <c r="G145" s="38"/>
    </row>
    <row r="146" spans="1:7" ht="15.75">
      <c r="A146" s="82">
        <v>215</v>
      </c>
      <c r="B146" s="4" t="s">
        <v>803</v>
      </c>
      <c r="C146" s="77">
        <f t="shared" si="17"/>
        <v>679</v>
      </c>
      <c r="D146" s="77">
        <f t="shared" si="18"/>
        <v>658</v>
      </c>
      <c r="E146" s="77">
        <f t="shared" si="19"/>
        <v>630</v>
      </c>
      <c r="F146" s="74">
        <v>700</v>
      </c>
      <c r="G146" s="38"/>
    </row>
    <row r="147" spans="1:7" ht="15.75">
      <c r="A147" s="82" t="s">
        <v>804</v>
      </c>
      <c r="B147" s="4" t="s">
        <v>805</v>
      </c>
      <c r="C147" s="77">
        <f t="shared" si="17"/>
        <v>776</v>
      </c>
      <c r="D147" s="77">
        <f t="shared" si="18"/>
        <v>752</v>
      </c>
      <c r="E147" s="77">
        <f t="shared" si="19"/>
        <v>720</v>
      </c>
      <c r="F147" s="74">
        <v>800</v>
      </c>
      <c r="G147" s="38"/>
    </row>
    <row r="148" spans="1:7" ht="15.75">
      <c r="A148" s="82">
        <v>216</v>
      </c>
      <c r="B148" s="4" t="s">
        <v>806</v>
      </c>
      <c r="C148" s="77">
        <f t="shared" si="17"/>
        <v>533.5</v>
      </c>
      <c r="D148" s="77">
        <f t="shared" si="18"/>
        <v>517</v>
      </c>
      <c r="E148" s="77">
        <f t="shared" si="19"/>
        <v>495</v>
      </c>
      <c r="F148" s="74">
        <v>550</v>
      </c>
      <c r="G148" s="38"/>
    </row>
    <row r="149" spans="1:7" ht="15.75">
      <c r="A149" s="82" t="s">
        <v>807</v>
      </c>
      <c r="B149" s="4" t="s">
        <v>808</v>
      </c>
      <c r="C149" s="77">
        <f t="shared" si="17"/>
        <v>630.5</v>
      </c>
      <c r="D149" s="77">
        <f t="shared" si="18"/>
        <v>611</v>
      </c>
      <c r="E149" s="77">
        <f t="shared" si="19"/>
        <v>585</v>
      </c>
      <c r="F149" s="74">
        <v>650</v>
      </c>
      <c r="G149" s="38"/>
    </row>
    <row r="150" spans="1:7" s="79" customFormat="1" ht="21" customHeight="1">
      <c r="A150" s="179" t="s">
        <v>809</v>
      </c>
      <c r="B150" s="179"/>
      <c r="C150" s="179"/>
      <c r="D150" s="179"/>
      <c r="E150" s="179"/>
      <c r="F150" s="80"/>
      <c r="G150" s="38"/>
    </row>
    <row r="151" spans="1:7" ht="15.75">
      <c r="A151" s="82">
        <v>103</v>
      </c>
      <c r="B151" s="19" t="s">
        <v>810</v>
      </c>
      <c r="C151" s="77">
        <f aca="true" t="shared" si="20" ref="C151:C158">F151*0.97</f>
        <v>630.5</v>
      </c>
      <c r="D151" s="77">
        <f aca="true" t="shared" si="21" ref="D151:D158">F151*0.94</f>
        <v>611</v>
      </c>
      <c r="E151" s="77">
        <f aca="true" t="shared" si="22" ref="E151:E158">F151*0.9</f>
        <v>585</v>
      </c>
      <c r="F151" s="74">
        <v>650</v>
      </c>
      <c r="G151" s="38"/>
    </row>
    <row r="152" spans="1:7" ht="15.75">
      <c r="A152" s="82" t="s">
        <v>811</v>
      </c>
      <c r="B152" s="19" t="s">
        <v>812</v>
      </c>
      <c r="C152" s="77">
        <f t="shared" si="20"/>
        <v>727.5</v>
      </c>
      <c r="D152" s="77">
        <f t="shared" si="21"/>
        <v>705</v>
      </c>
      <c r="E152" s="77">
        <f t="shared" si="22"/>
        <v>675</v>
      </c>
      <c r="F152" s="74">
        <v>750</v>
      </c>
      <c r="G152" s="38"/>
    </row>
    <row r="153" spans="1:7" ht="15.75">
      <c r="A153" s="82">
        <v>106</v>
      </c>
      <c r="B153" s="19" t="s">
        <v>813</v>
      </c>
      <c r="C153" s="77">
        <f t="shared" si="20"/>
        <v>436.5</v>
      </c>
      <c r="D153" s="77">
        <f t="shared" si="21"/>
        <v>423</v>
      </c>
      <c r="E153" s="77">
        <f t="shared" si="22"/>
        <v>405</v>
      </c>
      <c r="F153" s="74">
        <v>450</v>
      </c>
      <c r="G153" s="38"/>
    </row>
    <row r="154" spans="1:7" ht="15.75">
      <c r="A154" s="82">
        <v>114</v>
      </c>
      <c r="B154" s="4" t="s">
        <v>814</v>
      </c>
      <c r="C154" s="77">
        <f t="shared" si="20"/>
        <v>533.5</v>
      </c>
      <c r="D154" s="77">
        <f t="shared" si="21"/>
        <v>517</v>
      </c>
      <c r="E154" s="77">
        <f t="shared" si="22"/>
        <v>495</v>
      </c>
      <c r="F154" s="74">
        <v>550</v>
      </c>
      <c r="G154" s="38"/>
    </row>
    <row r="155" spans="1:7" ht="15.75">
      <c r="A155" s="82" t="s">
        <v>815</v>
      </c>
      <c r="B155" s="4" t="s">
        <v>816</v>
      </c>
      <c r="C155" s="77">
        <f t="shared" si="20"/>
        <v>630.5</v>
      </c>
      <c r="D155" s="77">
        <f t="shared" si="21"/>
        <v>611</v>
      </c>
      <c r="E155" s="77">
        <f t="shared" si="22"/>
        <v>585</v>
      </c>
      <c r="F155" s="74">
        <v>650</v>
      </c>
      <c r="G155" s="38"/>
    </row>
    <row r="156" spans="1:7" ht="15.75">
      <c r="A156" s="82">
        <v>115</v>
      </c>
      <c r="B156" s="19" t="s">
        <v>817</v>
      </c>
      <c r="C156" s="77">
        <f t="shared" si="20"/>
        <v>436.5</v>
      </c>
      <c r="D156" s="77">
        <f t="shared" si="21"/>
        <v>423</v>
      </c>
      <c r="E156" s="77">
        <f t="shared" si="22"/>
        <v>405</v>
      </c>
      <c r="F156" s="74">
        <v>450</v>
      </c>
      <c r="G156" s="38"/>
    </row>
    <row r="157" spans="1:7" ht="15.75">
      <c r="A157" s="82">
        <v>117</v>
      </c>
      <c r="B157" s="19" t="s">
        <v>818</v>
      </c>
      <c r="C157" s="77">
        <f t="shared" si="20"/>
        <v>1164</v>
      </c>
      <c r="D157" s="77">
        <f t="shared" si="21"/>
        <v>1128</v>
      </c>
      <c r="E157" s="77">
        <f t="shared" si="22"/>
        <v>1080</v>
      </c>
      <c r="F157" s="74">
        <v>1200</v>
      </c>
      <c r="G157" s="38"/>
    </row>
    <row r="158" spans="1:7" ht="15.75">
      <c r="A158" s="82">
        <v>111</v>
      </c>
      <c r="B158" s="19" t="s">
        <v>819</v>
      </c>
      <c r="C158" s="77">
        <f t="shared" si="20"/>
        <v>436.5</v>
      </c>
      <c r="D158" s="77">
        <f t="shared" si="21"/>
        <v>423</v>
      </c>
      <c r="E158" s="77">
        <f t="shared" si="22"/>
        <v>405</v>
      </c>
      <c r="F158" s="74">
        <v>450</v>
      </c>
      <c r="G158" s="38"/>
    </row>
    <row r="159" spans="1:6" ht="15.75">
      <c r="A159" s="179" t="s">
        <v>820</v>
      </c>
      <c r="B159" s="179"/>
      <c r="C159" s="179"/>
      <c r="D159" s="179"/>
      <c r="E159" s="179"/>
      <c r="F159" s="80"/>
    </row>
    <row r="160" spans="1:7" ht="15.75">
      <c r="A160" s="82" t="s">
        <v>821</v>
      </c>
      <c r="B160" s="19" t="s">
        <v>822</v>
      </c>
      <c r="C160" s="77">
        <f aca="true" t="shared" si="23" ref="C160:C168">F160*0.97</f>
        <v>873</v>
      </c>
      <c r="D160" s="77">
        <f aca="true" t="shared" si="24" ref="D160:D168">F160*0.94</f>
        <v>846</v>
      </c>
      <c r="E160" s="77">
        <f aca="true" t="shared" si="25" ref="E160:E168">F160*0.9</f>
        <v>810</v>
      </c>
      <c r="F160" s="74">
        <v>900</v>
      </c>
      <c r="G160" s="38"/>
    </row>
    <row r="161" spans="1:7" ht="15.75">
      <c r="A161" s="82" t="s">
        <v>823</v>
      </c>
      <c r="B161" s="19" t="s">
        <v>824</v>
      </c>
      <c r="C161" s="77">
        <f t="shared" si="23"/>
        <v>873</v>
      </c>
      <c r="D161" s="77">
        <f t="shared" si="24"/>
        <v>846</v>
      </c>
      <c r="E161" s="77">
        <f t="shared" si="25"/>
        <v>810</v>
      </c>
      <c r="F161" s="74">
        <v>900</v>
      </c>
      <c r="G161" s="38"/>
    </row>
    <row r="162" spans="1:7" ht="15.75">
      <c r="A162" s="82" t="s">
        <v>825</v>
      </c>
      <c r="B162" s="19" t="s">
        <v>826</v>
      </c>
      <c r="C162" s="77">
        <f t="shared" si="23"/>
        <v>776</v>
      </c>
      <c r="D162" s="77">
        <f t="shared" si="24"/>
        <v>752</v>
      </c>
      <c r="E162" s="77">
        <f t="shared" si="25"/>
        <v>720</v>
      </c>
      <c r="F162" s="74">
        <v>800</v>
      </c>
      <c r="G162" s="38"/>
    </row>
    <row r="163" spans="1:7" ht="15.75">
      <c r="A163" s="82">
        <v>104</v>
      </c>
      <c r="B163" s="19" t="s">
        <v>827</v>
      </c>
      <c r="C163" s="77">
        <f t="shared" si="23"/>
        <v>582</v>
      </c>
      <c r="D163" s="77">
        <f t="shared" si="24"/>
        <v>564</v>
      </c>
      <c r="E163" s="77">
        <f t="shared" si="25"/>
        <v>540</v>
      </c>
      <c r="F163" s="74">
        <v>600</v>
      </c>
      <c r="G163" s="38"/>
    </row>
    <row r="164" spans="1:7" ht="15.75">
      <c r="A164" s="82" t="s">
        <v>828</v>
      </c>
      <c r="B164" s="19" t="s">
        <v>829</v>
      </c>
      <c r="C164" s="77">
        <f t="shared" si="23"/>
        <v>1067</v>
      </c>
      <c r="D164" s="77">
        <f t="shared" si="24"/>
        <v>1034</v>
      </c>
      <c r="E164" s="77">
        <f t="shared" si="25"/>
        <v>990</v>
      </c>
      <c r="F164" s="74">
        <v>1100</v>
      </c>
      <c r="G164" s="38"/>
    </row>
    <row r="165" spans="1:7" ht="15.75">
      <c r="A165" s="82" t="s">
        <v>830</v>
      </c>
      <c r="B165" s="19" t="s">
        <v>831</v>
      </c>
      <c r="C165" s="77">
        <f t="shared" si="23"/>
        <v>1067</v>
      </c>
      <c r="D165" s="77">
        <f t="shared" si="24"/>
        <v>1034</v>
      </c>
      <c r="E165" s="77">
        <f t="shared" si="25"/>
        <v>990</v>
      </c>
      <c r="F165" s="74">
        <v>1100</v>
      </c>
      <c r="G165" s="38"/>
    </row>
    <row r="166" spans="1:7" ht="15.75">
      <c r="A166" s="82" t="s">
        <v>832</v>
      </c>
      <c r="B166" s="19" t="s">
        <v>833</v>
      </c>
      <c r="C166" s="77">
        <f t="shared" si="23"/>
        <v>970</v>
      </c>
      <c r="D166" s="77">
        <f t="shared" si="24"/>
        <v>940</v>
      </c>
      <c r="E166" s="77">
        <f t="shared" si="25"/>
        <v>900</v>
      </c>
      <c r="F166" s="74">
        <v>1000</v>
      </c>
      <c r="G166" s="38"/>
    </row>
    <row r="167" spans="1:7" ht="15.75">
      <c r="A167" s="82" t="s">
        <v>834</v>
      </c>
      <c r="B167" s="19" t="s">
        <v>835</v>
      </c>
      <c r="C167" s="77">
        <f t="shared" si="23"/>
        <v>630.5</v>
      </c>
      <c r="D167" s="77">
        <f t="shared" si="24"/>
        <v>611</v>
      </c>
      <c r="E167" s="77">
        <f t="shared" si="25"/>
        <v>585</v>
      </c>
      <c r="F167" s="74">
        <v>650</v>
      </c>
      <c r="G167" s="38"/>
    </row>
    <row r="168" spans="1:7" ht="15.75">
      <c r="A168" s="82">
        <v>113</v>
      </c>
      <c r="B168" s="19" t="s">
        <v>836</v>
      </c>
      <c r="C168" s="77">
        <f t="shared" si="23"/>
        <v>533.5</v>
      </c>
      <c r="D168" s="77">
        <f t="shared" si="24"/>
        <v>517</v>
      </c>
      <c r="E168" s="77">
        <f t="shared" si="25"/>
        <v>495</v>
      </c>
      <c r="F168" s="74">
        <v>550</v>
      </c>
      <c r="G168" s="38"/>
    </row>
    <row r="169" spans="1:6" ht="15.75">
      <c r="A169" s="179" t="s">
        <v>837</v>
      </c>
      <c r="B169" s="179"/>
      <c r="C169" s="179"/>
      <c r="D169" s="179"/>
      <c r="E169" s="179"/>
      <c r="F169" s="80"/>
    </row>
    <row r="170" spans="1:7" ht="15.75">
      <c r="A170" s="82">
        <v>308</v>
      </c>
      <c r="B170" s="19" t="s">
        <v>838</v>
      </c>
      <c r="C170" s="77">
        <f aca="true" t="shared" si="26" ref="C170:C179">F170*0.97</f>
        <v>194</v>
      </c>
      <c r="D170" s="77">
        <f aca="true" t="shared" si="27" ref="D170:D179">F170*0.94</f>
        <v>188</v>
      </c>
      <c r="E170" s="77">
        <f aca="true" t="shared" si="28" ref="E170:E179">F170*0.9</f>
        <v>180</v>
      </c>
      <c r="F170" s="74">
        <v>200</v>
      </c>
      <c r="G170" s="38"/>
    </row>
    <row r="171" spans="1:7" ht="15.75">
      <c r="A171" s="82">
        <v>309</v>
      </c>
      <c r="B171" s="19" t="s">
        <v>839</v>
      </c>
      <c r="C171" s="77">
        <f t="shared" si="26"/>
        <v>242.5</v>
      </c>
      <c r="D171" s="77">
        <f t="shared" si="27"/>
        <v>235</v>
      </c>
      <c r="E171" s="77">
        <f t="shared" si="28"/>
        <v>225</v>
      </c>
      <c r="F171" s="74">
        <v>250</v>
      </c>
      <c r="G171" s="38"/>
    </row>
    <row r="172" spans="1:7" ht="15.75">
      <c r="A172" s="82">
        <v>310</v>
      </c>
      <c r="B172" s="19" t="s">
        <v>840</v>
      </c>
      <c r="C172" s="77">
        <f t="shared" si="26"/>
        <v>194</v>
      </c>
      <c r="D172" s="77">
        <f t="shared" si="27"/>
        <v>188</v>
      </c>
      <c r="E172" s="77">
        <f t="shared" si="28"/>
        <v>180</v>
      </c>
      <c r="F172" s="74">
        <v>200</v>
      </c>
      <c r="G172" s="38"/>
    </row>
    <row r="173" spans="1:7" ht="15.75">
      <c r="A173" s="82">
        <v>311</v>
      </c>
      <c r="B173" s="19" t="s">
        <v>841</v>
      </c>
      <c r="C173" s="77">
        <f t="shared" si="26"/>
        <v>194</v>
      </c>
      <c r="D173" s="77">
        <f t="shared" si="27"/>
        <v>188</v>
      </c>
      <c r="E173" s="77">
        <f t="shared" si="28"/>
        <v>180</v>
      </c>
      <c r="F173" s="74">
        <v>200</v>
      </c>
      <c r="G173" s="38"/>
    </row>
    <row r="174" spans="1:7" ht="15.75">
      <c r="A174" s="82">
        <v>312</v>
      </c>
      <c r="B174" s="19" t="s">
        <v>842</v>
      </c>
      <c r="C174" s="77">
        <f t="shared" si="26"/>
        <v>242.5</v>
      </c>
      <c r="D174" s="77">
        <f t="shared" si="27"/>
        <v>235</v>
      </c>
      <c r="E174" s="77">
        <f t="shared" si="28"/>
        <v>225</v>
      </c>
      <c r="F174" s="74">
        <v>250</v>
      </c>
      <c r="G174" s="38"/>
    </row>
    <row r="175" spans="1:7" ht="15.75">
      <c r="A175" s="82">
        <v>313</v>
      </c>
      <c r="B175" s="19" t="s">
        <v>843</v>
      </c>
      <c r="C175" s="77">
        <f t="shared" si="26"/>
        <v>242.5</v>
      </c>
      <c r="D175" s="77">
        <f t="shared" si="27"/>
        <v>235</v>
      </c>
      <c r="E175" s="77">
        <f t="shared" si="28"/>
        <v>225</v>
      </c>
      <c r="F175" s="74">
        <v>250</v>
      </c>
      <c r="G175" s="38"/>
    </row>
    <row r="176" spans="1:7" ht="15.75">
      <c r="A176" s="82">
        <v>314</v>
      </c>
      <c r="B176" s="19" t="s">
        <v>844</v>
      </c>
      <c r="C176" s="77">
        <f t="shared" si="26"/>
        <v>194</v>
      </c>
      <c r="D176" s="77">
        <f t="shared" si="27"/>
        <v>188</v>
      </c>
      <c r="E176" s="77">
        <f t="shared" si="28"/>
        <v>180</v>
      </c>
      <c r="F176" s="74">
        <v>200</v>
      </c>
      <c r="G176" s="38"/>
    </row>
    <row r="177" spans="1:7" ht="15.75">
      <c r="A177" s="82">
        <v>315</v>
      </c>
      <c r="B177" s="19" t="s">
        <v>845</v>
      </c>
      <c r="C177" s="77">
        <f t="shared" si="26"/>
        <v>194</v>
      </c>
      <c r="D177" s="77">
        <f t="shared" si="27"/>
        <v>188</v>
      </c>
      <c r="E177" s="77">
        <f t="shared" si="28"/>
        <v>180</v>
      </c>
      <c r="F177" s="74">
        <v>200</v>
      </c>
      <c r="G177" s="38"/>
    </row>
    <row r="178" spans="1:7" ht="15.75">
      <c r="A178" s="82">
        <v>324</v>
      </c>
      <c r="B178" s="19" t="s">
        <v>846</v>
      </c>
      <c r="C178" s="77">
        <f t="shared" si="26"/>
        <v>194</v>
      </c>
      <c r="D178" s="77">
        <f t="shared" si="27"/>
        <v>188</v>
      </c>
      <c r="E178" s="77">
        <f t="shared" si="28"/>
        <v>180</v>
      </c>
      <c r="F178" s="74">
        <v>200</v>
      </c>
      <c r="G178" s="38"/>
    </row>
    <row r="179" spans="1:7" ht="15.75">
      <c r="A179" s="82">
        <v>325</v>
      </c>
      <c r="B179" s="19" t="s">
        <v>847</v>
      </c>
      <c r="C179" s="77">
        <f t="shared" si="26"/>
        <v>194</v>
      </c>
      <c r="D179" s="77">
        <f t="shared" si="27"/>
        <v>188</v>
      </c>
      <c r="E179" s="77">
        <f t="shared" si="28"/>
        <v>180</v>
      </c>
      <c r="F179" s="74">
        <v>200</v>
      </c>
      <c r="G179" s="38"/>
    </row>
    <row r="180" spans="1:7" s="79" customFormat="1" ht="21" customHeight="1">
      <c r="A180" s="179" t="s">
        <v>848</v>
      </c>
      <c r="B180" s="179"/>
      <c r="C180" s="179"/>
      <c r="D180" s="179"/>
      <c r="E180" s="179"/>
      <c r="F180" s="80"/>
      <c r="G180" s="38"/>
    </row>
    <row r="181" spans="1:7" ht="15.75">
      <c r="A181" s="82" t="s">
        <v>849</v>
      </c>
      <c r="B181" s="19" t="s">
        <v>850</v>
      </c>
      <c r="C181" s="77">
        <f aca="true" t="shared" si="29" ref="C181:C186">F181*0.97</f>
        <v>533.5</v>
      </c>
      <c r="D181" s="77">
        <f aca="true" t="shared" si="30" ref="D181:D186">F181*0.94</f>
        <v>517</v>
      </c>
      <c r="E181" s="77">
        <f aca="true" t="shared" si="31" ref="E181:E186">F181*0.9</f>
        <v>495</v>
      </c>
      <c r="F181" s="74">
        <v>550</v>
      </c>
      <c r="G181" s="38"/>
    </row>
    <row r="182" spans="1:7" ht="15.75">
      <c r="A182" s="82" t="s">
        <v>851</v>
      </c>
      <c r="B182" s="19" t="s">
        <v>852</v>
      </c>
      <c r="C182" s="77">
        <f t="shared" si="29"/>
        <v>533.5</v>
      </c>
      <c r="D182" s="77">
        <f t="shared" si="30"/>
        <v>517</v>
      </c>
      <c r="E182" s="77">
        <f t="shared" si="31"/>
        <v>495</v>
      </c>
      <c r="F182" s="74">
        <v>550</v>
      </c>
      <c r="G182" s="38"/>
    </row>
    <row r="183" spans="1:7" ht="15.75">
      <c r="A183" s="82" t="s">
        <v>853</v>
      </c>
      <c r="B183" s="19" t="s">
        <v>854</v>
      </c>
      <c r="C183" s="77">
        <f t="shared" si="29"/>
        <v>533.5</v>
      </c>
      <c r="D183" s="77">
        <f t="shared" si="30"/>
        <v>517</v>
      </c>
      <c r="E183" s="77">
        <f t="shared" si="31"/>
        <v>495</v>
      </c>
      <c r="F183" s="74">
        <v>550</v>
      </c>
      <c r="G183" s="38"/>
    </row>
    <row r="184" spans="1:7" ht="15.75">
      <c r="A184" s="82" t="s">
        <v>855</v>
      </c>
      <c r="B184" s="19" t="s">
        <v>856</v>
      </c>
      <c r="C184" s="77">
        <f t="shared" si="29"/>
        <v>1067</v>
      </c>
      <c r="D184" s="77">
        <f t="shared" si="30"/>
        <v>1034</v>
      </c>
      <c r="E184" s="77">
        <f t="shared" si="31"/>
        <v>990</v>
      </c>
      <c r="F184" s="74">
        <v>1100</v>
      </c>
      <c r="G184" s="38"/>
    </row>
    <row r="185" spans="1:7" ht="15.75">
      <c r="A185" s="82" t="s">
        <v>857</v>
      </c>
      <c r="B185" s="19" t="s">
        <v>858</v>
      </c>
      <c r="C185" s="77">
        <f t="shared" si="29"/>
        <v>921.5</v>
      </c>
      <c r="D185" s="77">
        <f t="shared" si="30"/>
        <v>893</v>
      </c>
      <c r="E185" s="77">
        <f t="shared" si="31"/>
        <v>855</v>
      </c>
      <c r="F185" s="74">
        <v>950</v>
      </c>
      <c r="G185" s="38"/>
    </row>
    <row r="186" spans="1:7" ht="15.75">
      <c r="A186" s="82" t="s">
        <v>859</v>
      </c>
      <c r="B186" s="19" t="s">
        <v>860</v>
      </c>
      <c r="C186" s="77">
        <f t="shared" si="29"/>
        <v>970</v>
      </c>
      <c r="D186" s="77">
        <f t="shared" si="30"/>
        <v>940</v>
      </c>
      <c r="E186" s="77">
        <f t="shared" si="31"/>
        <v>900</v>
      </c>
      <c r="F186" s="74">
        <v>1000</v>
      </c>
      <c r="G186" s="38"/>
    </row>
    <row r="187" spans="1:7" ht="15.75">
      <c r="A187" s="173" t="s">
        <v>861</v>
      </c>
      <c r="B187" s="173"/>
      <c r="C187" s="173"/>
      <c r="D187" s="173"/>
      <c r="E187" s="173"/>
      <c r="G187" s="38"/>
    </row>
  </sheetData>
  <sheetProtection/>
  <mergeCells count="19">
    <mergeCell ref="A3:F3"/>
    <mergeCell ref="A128:E128"/>
    <mergeCell ref="A129:E129"/>
    <mergeCell ref="A74:E74"/>
    <mergeCell ref="A79:E79"/>
    <mergeCell ref="A150:E150"/>
    <mergeCell ref="A159:E159"/>
    <mergeCell ref="A169:E169"/>
    <mergeCell ref="A180:E180"/>
    <mergeCell ref="A187:E187"/>
    <mergeCell ref="A6:E6"/>
    <mergeCell ref="A7:E7"/>
    <mergeCell ref="A19:E19"/>
    <mergeCell ref="A84:E84"/>
    <mergeCell ref="A88:E88"/>
    <mergeCell ref="A30:E30"/>
    <mergeCell ref="A36:E36"/>
    <mergeCell ref="A47:E47"/>
    <mergeCell ref="A66:E66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portrait" paperSize="9" scale="72" r:id="rId1"/>
  <rowBreaks count="1" manualBreakCount="1">
    <brk id="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76"/>
  <sheetViews>
    <sheetView zoomScale="70" zoomScaleNormal="70" zoomScalePageLayoutView="0" workbookViewId="0" topLeftCell="A2">
      <pane ySplit="1" topLeftCell="BM3" activePane="bottomLeft" state="frozen"/>
      <selection pane="topLeft" activeCell="A2" sqref="A2"/>
      <selection pane="bottomLeft" activeCell="B13" sqref="B13"/>
    </sheetView>
  </sheetViews>
  <sheetFormatPr defaultColWidth="9.00390625" defaultRowHeight="12.75"/>
  <cols>
    <col min="1" max="1" width="12.625" style="104" customWidth="1"/>
    <col min="2" max="2" width="92.25390625" style="105" customWidth="1"/>
    <col min="3" max="3" width="15.125" style="106" customWidth="1"/>
    <col min="4" max="4" width="12.875" style="106" customWidth="1"/>
    <col min="5" max="5" width="13.875" style="106" customWidth="1"/>
    <col min="6" max="6" width="9.125" style="52" customWidth="1"/>
    <col min="7" max="7" width="33.875" style="52" customWidth="1"/>
    <col min="8" max="8" width="9.125" style="52" customWidth="1"/>
    <col min="9" max="9" width="22.125" style="52" customWidth="1"/>
    <col min="10" max="16384" width="9.125" style="52" customWidth="1"/>
  </cols>
  <sheetData>
    <row r="1" ht="15.75">
      <c r="B1" s="107"/>
    </row>
    <row r="2" spans="1:5" ht="15.75">
      <c r="A2" s="111" t="s">
        <v>472</v>
      </c>
      <c r="B2" s="111" t="s">
        <v>564</v>
      </c>
      <c r="C2" s="112" t="s">
        <v>566</v>
      </c>
      <c r="D2" s="112" t="s">
        <v>567</v>
      </c>
      <c r="E2" s="113" t="s">
        <v>568</v>
      </c>
    </row>
    <row r="3" spans="1:5" ht="28.5" customHeight="1">
      <c r="A3" s="192" t="s">
        <v>1045</v>
      </c>
      <c r="B3" s="192"/>
      <c r="C3" s="192"/>
      <c r="D3" s="192"/>
      <c r="E3" s="192"/>
    </row>
    <row r="4" spans="1:5" ht="15">
      <c r="A4" s="53" t="s">
        <v>1046</v>
      </c>
      <c r="B4" s="54" t="s">
        <v>1047</v>
      </c>
      <c r="C4" s="55">
        <v>145</v>
      </c>
      <c r="D4" s="56">
        <f aca="true" t="shared" si="0" ref="D4:D21">C4*0.98</f>
        <v>142.1</v>
      </c>
      <c r="E4" s="56">
        <f aca="true" t="shared" si="1" ref="E4:E21">C4*0.97</f>
        <v>140.65</v>
      </c>
    </row>
    <row r="5" spans="1:5" ht="15">
      <c r="A5" s="58" t="s">
        <v>1048</v>
      </c>
      <c r="B5" s="59" t="s">
        <v>1049</v>
      </c>
      <c r="C5" s="60">
        <v>23</v>
      </c>
      <c r="D5" s="71">
        <f t="shared" si="0"/>
        <v>22.54</v>
      </c>
      <c r="E5" s="71">
        <f t="shared" si="1"/>
        <v>22.31</v>
      </c>
    </row>
    <row r="6" spans="1:5" ht="15">
      <c r="A6" s="58" t="s">
        <v>1050</v>
      </c>
      <c r="B6" s="59" t="s">
        <v>1051</v>
      </c>
      <c r="C6" s="60">
        <v>130</v>
      </c>
      <c r="D6" s="71">
        <f t="shared" si="0"/>
        <v>127.39999999999999</v>
      </c>
      <c r="E6" s="71">
        <f t="shared" si="1"/>
        <v>126.1</v>
      </c>
    </row>
    <row r="7" spans="1:5" ht="15">
      <c r="A7" s="58" t="s">
        <v>1052</v>
      </c>
      <c r="B7" s="59" t="s">
        <v>1053</v>
      </c>
      <c r="C7" s="60">
        <v>130</v>
      </c>
      <c r="D7" s="71">
        <f t="shared" si="0"/>
        <v>127.39999999999999</v>
      </c>
      <c r="E7" s="71">
        <f t="shared" si="1"/>
        <v>126.1</v>
      </c>
    </row>
    <row r="8" spans="1:6" ht="15">
      <c r="A8" s="58" t="s">
        <v>1054</v>
      </c>
      <c r="B8" s="59" t="s">
        <v>1055</v>
      </c>
      <c r="C8" s="60">
        <v>135</v>
      </c>
      <c r="D8" s="71">
        <f t="shared" si="0"/>
        <v>132.3</v>
      </c>
      <c r="E8" s="71">
        <f t="shared" si="1"/>
        <v>130.95</v>
      </c>
      <c r="F8" s="114"/>
    </row>
    <row r="9" spans="1:6" ht="15">
      <c r="A9" s="58" t="s">
        <v>1056</v>
      </c>
      <c r="B9" s="59" t="s">
        <v>1057</v>
      </c>
      <c r="C9" s="60">
        <v>100</v>
      </c>
      <c r="D9" s="71">
        <f t="shared" si="0"/>
        <v>98</v>
      </c>
      <c r="E9" s="71">
        <f t="shared" si="1"/>
        <v>97</v>
      </c>
      <c r="F9" s="114"/>
    </row>
    <row r="10" spans="1:6" ht="15">
      <c r="A10" s="58" t="s">
        <v>1058</v>
      </c>
      <c r="B10" s="59" t="s">
        <v>1059</v>
      </c>
      <c r="C10" s="60">
        <v>145</v>
      </c>
      <c r="D10" s="71">
        <f t="shared" si="0"/>
        <v>142.1</v>
      </c>
      <c r="E10" s="71">
        <f t="shared" si="1"/>
        <v>140.65</v>
      </c>
      <c r="F10" s="114"/>
    </row>
    <row r="11" spans="1:6" ht="15">
      <c r="A11" s="58" t="s">
        <v>1060</v>
      </c>
      <c r="B11" s="59" t="s">
        <v>1061</v>
      </c>
      <c r="C11" s="60">
        <v>145</v>
      </c>
      <c r="D11" s="71">
        <f t="shared" si="0"/>
        <v>142.1</v>
      </c>
      <c r="E11" s="71">
        <f t="shared" si="1"/>
        <v>140.65</v>
      </c>
      <c r="F11" s="114"/>
    </row>
    <row r="12" spans="1:6" ht="15">
      <c r="A12" s="58" t="s">
        <v>1062</v>
      </c>
      <c r="B12" s="59" t="s">
        <v>1063</v>
      </c>
      <c r="C12" s="60">
        <v>165</v>
      </c>
      <c r="D12" s="71">
        <f t="shared" si="0"/>
        <v>161.7</v>
      </c>
      <c r="E12" s="71">
        <f t="shared" si="1"/>
        <v>160.04999999999998</v>
      </c>
      <c r="F12" s="114"/>
    </row>
    <row r="13" spans="1:6" ht="15">
      <c r="A13" s="58" t="s">
        <v>1064</v>
      </c>
      <c r="B13" s="59" t="s">
        <v>1065</v>
      </c>
      <c r="C13" s="60">
        <v>190</v>
      </c>
      <c r="D13" s="71">
        <f t="shared" si="0"/>
        <v>186.2</v>
      </c>
      <c r="E13" s="71">
        <f t="shared" si="1"/>
        <v>184.29999999999998</v>
      </c>
      <c r="F13" s="114"/>
    </row>
    <row r="14" spans="1:6" ht="15">
      <c r="A14" s="58" t="s">
        <v>1066</v>
      </c>
      <c r="B14" s="59" t="s">
        <v>1067</v>
      </c>
      <c r="C14" s="60">
        <v>150</v>
      </c>
      <c r="D14" s="71">
        <f t="shared" si="0"/>
        <v>147</v>
      </c>
      <c r="E14" s="71">
        <f t="shared" si="1"/>
        <v>145.5</v>
      </c>
      <c r="F14" s="114"/>
    </row>
    <row r="15" spans="1:6" ht="15">
      <c r="A15" s="58" t="s">
        <v>1068</v>
      </c>
      <c r="B15" s="59" t="s">
        <v>1069</v>
      </c>
      <c r="C15" s="60">
        <v>150</v>
      </c>
      <c r="D15" s="71">
        <f t="shared" si="0"/>
        <v>147</v>
      </c>
      <c r="E15" s="71">
        <f t="shared" si="1"/>
        <v>145.5</v>
      </c>
      <c r="F15" s="114"/>
    </row>
    <row r="16" spans="1:6" ht="15">
      <c r="A16" s="58" t="s">
        <v>1070</v>
      </c>
      <c r="B16" s="59" t="s">
        <v>1071</v>
      </c>
      <c r="C16" s="60">
        <v>130</v>
      </c>
      <c r="D16" s="71">
        <f t="shared" si="0"/>
        <v>127.39999999999999</v>
      </c>
      <c r="E16" s="71">
        <f t="shared" si="1"/>
        <v>126.1</v>
      </c>
      <c r="F16" s="114"/>
    </row>
    <row r="17" spans="1:6" ht="15">
      <c r="A17" s="58" t="s">
        <v>1072</v>
      </c>
      <c r="B17" s="59" t="s">
        <v>1073</v>
      </c>
      <c r="C17" s="60">
        <v>140</v>
      </c>
      <c r="D17" s="71">
        <f t="shared" si="0"/>
        <v>137.2</v>
      </c>
      <c r="E17" s="71">
        <f t="shared" si="1"/>
        <v>135.79999999999998</v>
      </c>
      <c r="F17" s="114"/>
    </row>
    <row r="18" spans="1:5" ht="15">
      <c r="A18" s="58" t="s">
        <v>1074</v>
      </c>
      <c r="B18" s="59" t="s">
        <v>1075</v>
      </c>
      <c r="C18" s="60">
        <v>120</v>
      </c>
      <c r="D18" s="71">
        <f t="shared" si="0"/>
        <v>117.6</v>
      </c>
      <c r="E18" s="71">
        <f t="shared" si="1"/>
        <v>116.39999999999999</v>
      </c>
    </row>
    <row r="19" spans="1:5" ht="15">
      <c r="A19" s="58" t="s">
        <v>1076</v>
      </c>
      <c r="B19" s="59" t="s">
        <v>1077</v>
      </c>
      <c r="C19" s="60">
        <v>150</v>
      </c>
      <c r="D19" s="71">
        <f t="shared" si="0"/>
        <v>147</v>
      </c>
      <c r="E19" s="71">
        <f t="shared" si="1"/>
        <v>145.5</v>
      </c>
    </row>
    <row r="20" spans="1:5" ht="15">
      <c r="A20" s="58" t="s">
        <v>1078</v>
      </c>
      <c r="B20" s="59" t="s">
        <v>1079</v>
      </c>
      <c r="C20" s="60">
        <v>135</v>
      </c>
      <c r="D20" s="71">
        <f t="shared" si="0"/>
        <v>132.3</v>
      </c>
      <c r="E20" s="71">
        <f t="shared" si="1"/>
        <v>130.95</v>
      </c>
    </row>
    <row r="21" spans="1:6" ht="15">
      <c r="A21" s="115" t="s">
        <v>1080</v>
      </c>
      <c r="B21" s="66" t="s">
        <v>1081</v>
      </c>
      <c r="C21" s="68">
        <v>505</v>
      </c>
      <c r="D21" s="116">
        <f t="shared" si="0"/>
        <v>494.9</v>
      </c>
      <c r="E21" s="116">
        <f t="shared" si="1"/>
        <v>489.84999999999997</v>
      </c>
      <c r="F21" s="114"/>
    </row>
    <row r="22" spans="1:6" s="118" customFormat="1" ht="24" customHeight="1">
      <c r="A22" s="192" t="s">
        <v>1082</v>
      </c>
      <c r="B22" s="192"/>
      <c r="C22" s="192"/>
      <c r="D22" s="192"/>
      <c r="E22" s="192"/>
      <c r="F22" s="117"/>
    </row>
    <row r="23" spans="1:5" ht="15">
      <c r="A23" s="53">
        <v>3430</v>
      </c>
      <c r="B23" s="54" t="s">
        <v>1083</v>
      </c>
      <c r="C23" s="56">
        <v>55</v>
      </c>
      <c r="D23" s="56">
        <f aca="true" t="shared" si="2" ref="D23:D55">C23*0.98</f>
        <v>53.9</v>
      </c>
      <c r="E23" s="56">
        <f aca="true" t="shared" si="3" ref="E23:E55">C23*0.97</f>
        <v>53.35</v>
      </c>
    </row>
    <row r="24" spans="1:5" ht="15">
      <c r="A24" s="58">
        <v>3415</v>
      </c>
      <c r="B24" s="59" t="s">
        <v>1084</v>
      </c>
      <c r="C24" s="71">
        <v>225</v>
      </c>
      <c r="D24" s="71">
        <f t="shared" si="2"/>
        <v>220.5</v>
      </c>
      <c r="E24" s="71">
        <f t="shared" si="3"/>
        <v>218.25</v>
      </c>
    </row>
    <row r="25" spans="1:5" ht="15">
      <c r="A25" s="58">
        <v>1235</v>
      </c>
      <c r="B25" s="59" t="s">
        <v>1085</v>
      </c>
      <c r="C25" s="71">
        <v>85</v>
      </c>
      <c r="D25" s="71">
        <f t="shared" si="2"/>
        <v>83.3</v>
      </c>
      <c r="E25" s="71">
        <f t="shared" si="3"/>
        <v>82.45</v>
      </c>
    </row>
    <row r="26" spans="1:5" ht="15">
      <c r="A26" s="58">
        <v>3130</v>
      </c>
      <c r="B26" s="59" t="s">
        <v>1086</v>
      </c>
      <c r="C26" s="71">
        <v>45</v>
      </c>
      <c r="D26" s="71">
        <f t="shared" si="2"/>
        <v>44.1</v>
      </c>
      <c r="E26" s="71">
        <f t="shared" si="3"/>
        <v>43.65</v>
      </c>
    </row>
    <row r="27" spans="1:5" ht="15">
      <c r="A27" s="58">
        <v>3150</v>
      </c>
      <c r="B27" s="59" t="s">
        <v>1087</v>
      </c>
      <c r="C27" s="71">
        <v>70</v>
      </c>
      <c r="D27" s="71">
        <f t="shared" si="2"/>
        <v>68.6</v>
      </c>
      <c r="E27" s="71">
        <f t="shared" si="3"/>
        <v>67.89999999999999</v>
      </c>
    </row>
    <row r="28" spans="1:5" ht="15">
      <c r="A28" s="58">
        <v>8510</v>
      </c>
      <c r="B28" s="59" t="s">
        <v>1088</v>
      </c>
      <c r="C28" s="71">
        <v>85</v>
      </c>
      <c r="D28" s="71">
        <f t="shared" si="2"/>
        <v>83.3</v>
      </c>
      <c r="E28" s="71">
        <f t="shared" si="3"/>
        <v>82.45</v>
      </c>
    </row>
    <row r="29" spans="1:5" ht="15">
      <c r="A29" s="58">
        <v>6110</v>
      </c>
      <c r="B29" s="59" t="s">
        <v>1089</v>
      </c>
      <c r="C29" s="71">
        <v>125</v>
      </c>
      <c r="D29" s="71">
        <f t="shared" si="2"/>
        <v>122.5</v>
      </c>
      <c r="E29" s="71">
        <f t="shared" si="3"/>
        <v>121.25</v>
      </c>
    </row>
    <row r="30" spans="1:5" ht="15">
      <c r="A30" s="58">
        <v>6510</v>
      </c>
      <c r="B30" s="59" t="s">
        <v>1090</v>
      </c>
      <c r="C30" s="71">
        <v>115</v>
      </c>
      <c r="D30" s="71">
        <f t="shared" si="2"/>
        <v>112.7</v>
      </c>
      <c r="E30" s="71">
        <f t="shared" si="3"/>
        <v>111.55</v>
      </c>
    </row>
    <row r="31" spans="1:5" ht="15">
      <c r="A31" s="58">
        <v>6130</v>
      </c>
      <c r="B31" s="59" t="s">
        <v>1091</v>
      </c>
      <c r="C31" s="71">
        <v>95</v>
      </c>
      <c r="D31" s="71">
        <f t="shared" si="2"/>
        <v>93.1</v>
      </c>
      <c r="E31" s="71">
        <f t="shared" si="3"/>
        <v>92.14999999999999</v>
      </c>
    </row>
    <row r="32" spans="1:5" ht="15">
      <c r="A32" s="58">
        <v>6170</v>
      </c>
      <c r="B32" s="59" t="s">
        <v>1092</v>
      </c>
      <c r="C32" s="71">
        <v>133</v>
      </c>
      <c r="D32" s="71">
        <f t="shared" si="2"/>
        <v>130.34</v>
      </c>
      <c r="E32" s="71">
        <f t="shared" si="3"/>
        <v>129.01</v>
      </c>
    </row>
    <row r="33" spans="1:5" ht="15">
      <c r="A33" s="58">
        <v>1141</v>
      </c>
      <c r="B33" s="59" t="s">
        <v>1093</v>
      </c>
      <c r="C33" s="71">
        <v>87</v>
      </c>
      <c r="D33" s="71">
        <f t="shared" si="2"/>
        <v>85.26</v>
      </c>
      <c r="E33" s="71">
        <f t="shared" si="3"/>
        <v>84.39</v>
      </c>
    </row>
    <row r="34" spans="1:5" ht="15">
      <c r="A34" s="58">
        <v>1131</v>
      </c>
      <c r="B34" s="59" t="s">
        <v>1094</v>
      </c>
      <c r="C34" s="71">
        <v>55</v>
      </c>
      <c r="D34" s="71">
        <f t="shared" si="2"/>
        <v>53.9</v>
      </c>
      <c r="E34" s="71">
        <f t="shared" si="3"/>
        <v>53.35</v>
      </c>
    </row>
    <row r="35" spans="1:5" ht="15">
      <c r="A35" s="58">
        <v>1112</v>
      </c>
      <c r="B35" s="59" t="s">
        <v>1095</v>
      </c>
      <c r="C35" s="71">
        <v>70</v>
      </c>
      <c r="D35" s="71">
        <f t="shared" si="2"/>
        <v>68.6</v>
      </c>
      <c r="E35" s="71">
        <f t="shared" si="3"/>
        <v>67.89999999999999</v>
      </c>
    </row>
    <row r="36" spans="1:5" ht="15">
      <c r="A36" s="58" t="s">
        <v>1096</v>
      </c>
      <c r="B36" s="59" t="s">
        <v>1097</v>
      </c>
      <c r="C36" s="71">
        <v>190</v>
      </c>
      <c r="D36" s="71">
        <f t="shared" si="2"/>
        <v>186.2</v>
      </c>
      <c r="E36" s="71">
        <f t="shared" si="3"/>
        <v>184.29999999999998</v>
      </c>
    </row>
    <row r="37" spans="1:5" ht="15">
      <c r="A37" s="58">
        <v>1211</v>
      </c>
      <c r="B37" s="59" t="s">
        <v>1098</v>
      </c>
      <c r="C37" s="71">
        <v>120</v>
      </c>
      <c r="D37" s="71">
        <f t="shared" si="2"/>
        <v>117.6</v>
      </c>
      <c r="E37" s="71">
        <f t="shared" si="3"/>
        <v>116.39999999999999</v>
      </c>
    </row>
    <row r="38" spans="1:5" ht="15">
      <c r="A38" s="58">
        <v>1111</v>
      </c>
      <c r="B38" s="59" t="s">
        <v>1099</v>
      </c>
      <c r="C38" s="71">
        <v>80</v>
      </c>
      <c r="D38" s="71">
        <f t="shared" si="2"/>
        <v>78.4</v>
      </c>
      <c r="E38" s="71">
        <f t="shared" si="3"/>
        <v>77.6</v>
      </c>
    </row>
    <row r="39" spans="1:5" ht="15">
      <c r="A39" s="58">
        <v>2515</v>
      </c>
      <c r="B39" s="59" t="s">
        <v>1100</v>
      </c>
      <c r="C39" s="71">
        <v>35</v>
      </c>
      <c r="D39" s="71">
        <f t="shared" si="2"/>
        <v>34.3</v>
      </c>
      <c r="E39" s="71">
        <f t="shared" si="3"/>
        <v>33.949999999999996</v>
      </c>
    </row>
    <row r="40" spans="1:5" ht="15">
      <c r="A40" s="58">
        <v>2115</v>
      </c>
      <c r="B40" s="59" t="s">
        <v>1101</v>
      </c>
      <c r="C40" s="71">
        <v>40</v>
      </c>
      <c r="D40" s="71">
        <f t="shared" si="2"/>
        <v>39.2</v>
      </c>
      <c r="E40" s="71">
        <f t="shared" si="3"/>
        <v>38.8</v>
      </c>
    </row>
    <row r="41" spans="1:5" ht="15">
      <c r="A41" s="58">
        <v>2530</v>
      </c>
      <c r="B41" s="59" t="s">
        <v>1102</v>
      </c>
      <c r="C41" s="71">
        <v>60</v>
      </c>
      <c r="D41" s="71">
        <f t="shared" si="2"/>
        <v>58.8</v>
      </c>
      <c r="E41" s="71">
        <f t="shared" si="3"/>
        <v>58.199999999999996</v>
      </c>
    </row>
    <row r="42" spans="1:5" ht="15">
      <c r="A42" s="58" t="s">
        <v>1103</v>
      </c>
      <c r="B42" s="59" t="s">
        <v>1104</v>
      </c>
      <c r="C42" s="71">
        <v>65</v>
      </c>
      <c r="D42" s="71">
        <f t="shared" si="2"/>
        <v>63.699999999999996</v>
      </c>
      <c r="E42" s="71">
        <f t="shared" si="3"/>
        <v>63.05</v>
      </c>
    </row>
    <row r="43" spans="1:5" ht="15">
      <c r="A43" s="58">
        <v>2425</v>
      </c>
      <c r="B43" s="59" t="s">
        <v>1105</v>
      </c>
      <c r="C43" s="71">
        <v>50</v>
      </c>
      <c r="D43" s="71">
        <f t="shared" si="2"/>
        <v>49</v>
      </c>
      <c r="E43" s="71">
        <f t="shared" si="3"/>
        <v>48.5</v>
      </c>
    </row>
    <row r="44" spans="1:5" ht="15">
      <c r="A44" s="58">
        <v>9125</v>
      </c>
      <c r="B44" s="59" t="s">
        <v>1106</v>
      </c>
      <c r="C44" s="71">
        <v>75</v>
      </c>
      <c r="D44" s="71">
        <f t="shared" si="2"/>
        <v>73.5</v>
      </c>
      <c r="E44" s="71">
        <f t="shared" si="3"/>
        <v>72.75</v>
      </c>
    </row>
    <row r="45" spans="1:5" ht="15">
      <c r="A45" s="58">
        <v>4115</v>
      </c>
      <c r="B45" s="59" t="s">
        <v>1107</v>
      </c>
      <c r="C45" s="71">
        <v>63</v>
      </c>
      <c r="D45" s="71">
        <f t="shared" si="2"/>
        <v>61.74</v>
      </c>
      <c r="E45" s="71">
        <f t="shared" si="3"/>
        <v>61.11</v>
      </c>
    </row>
    <row r="46" spans="1:5" ht="15">
      <c r="A46" s="58">
        <v>5112</v>
      </c>
      <c r="B46" s="59" t="s">
        <v>1108</v>
      </c>
      <c r="C46" s="71">
        <v>55</v>
      </c>
      <c r="D46" s="71">
        <f t="shared" si="2"/>
        <v>53.9</v>
      </c>
      <c r="E46" s="71">
        <f t="shared" si="3"/>
        <v>53.35</v>
      </c>
    </row>
    <row r="47" spans="1:5" ht="15">
      <c r="A47" s="58" t="s">
        <v>1109</v>
      </c>
      <c r="B47" s="59" t="s">
        <v>1110</v>
      </c>
      <c r="C47" s="71">
        <v>20</v>
      </c>
      <c r="D47" s="71">
        <f t="shared" si="2"/>
        <v>19.6</v>
      </c>
      <c r="E47" s="71">
        <f t="shared" si="3"/>
        <v>19.4</v>
      </c>
    </row>
    <row r="48" spans="1:5" ht="15">
      <c r="A48" s="58" t="s">
        <v>1111</v>
      </c>
      <c r="B48" s="59" t="s">
        <v>1112</v>
      </c>
      <c r="C48" s="71">
        <v>22</v>
      </c>
      <c r="D48" s="71">
        <f t="shared" si="2"/>
        <v>21.56</v>
      </c>
      <c r="E48" s="71">
        <f t="shared" si="3"/>
        <v>21.34</v>
      </c>
    </row>
    <row r="49" spans="1:5" ht="15">
      <c r="A49" s="58">
        <v>5512</v>
      </c>
      <c r="B49" s="59" t="s">
        <v>1113</v>
      </c>
      <c r="C49" s="71">
        <v>50</v>
      </c>
      <c r="D49" s="71">
        <f t="shared" si="2"/>
        <v>49</v>
      </c>
      <c r="E49" s="71">
        <f t="shared" si="3"/>
        <v>48.5</v>
      </c>
    </row>
    <row r="50" spans="1:5" ht="15">
      <c r="A50" s="58">
        <v>1410</v>
      </c>
      <c r="B50" s="59" t="s">
        <v>1114</v>
      </c>
      <c r="C50" s="71">
        <v>235</v>
      </c>
      <c r="D50" s="71">
        <f t="shared" si="2"/>
        <v>230.29999999999998</v>
      </c>
      <c r="E50" s="71">
        <f t="shared" si="3"/>
        <v>227.95</v>
      </c>
    </row>
    <row r="51" spans="1:5" ht="15">
      <c r="A51" s="58">
        <v>3420</v>
      </c>
      <c r="B51" s="59" t="s">
        <v>1115</v>
      </c>
      <c r="C51" s="71">
        <v>220</v>
      </c>
      <c r="D51" s="71">
        <f t="shared" si="2"/>
        <v>215.6</v>
      </c>
      <c r="E51" s="71">
        <f t="shared" si="3"/>
        <v>213.4</v>
      </c>
    </row>
    <row r="52" spans="1:5" ht="15">
      <c r="A52" s="58">
        <v>5410</v>
      </c>
      <c r="B52" s="59" t="s">
        <v>1116</v>
      </c>
      <c r="C52" s="71">
        <v>225</v>
      </c>
      <c r="D52" s="71">
        <f t="shared" si="2"/>
        <v>220.5</v>
      </c>
      <c r="E52" s="71">
        <f t="shared" si="3"/>
        <v>218.25</v>
      </c>
    </row>
    <row r="53" spans="1:5" ht="15">
      <c r="A53" s="58">
        <v>8535</v>
      </c>
      <c r="B53" s="59" t="s">
        <v>1117</v>
      </c>
      <c r="C53" s="71">
        <v>50</v>
      </c>
      <c r="D53" s="71">
        <f t="shared" si="2"/>
        <v>49</v>
      </c>
      <c r="E53" s="71">
        <f t="shared" si="3"/>
        <v>48.5</v>
      </c>
    </row>
    <row r="54" spans="1:5" ht="15">
      <c r="A54" s="58">
        <v>2420</v>
      </c>
      <c r="B54" s="59" t="s">
        <v>1118</v>
      </c>
      <c r="C54" s="71">
        <v>205</v>
      </c>
      <c r="D54" s="71">
        <f t="shared" si="2"/>
        <v>200.9</v>
      </c>
      <c r="E54" s="71">
        <f t="shared" si="3"/>
        <v>198.85</v>
      </c>
    </row>
    <row r="55" spans="1:5" ht="15">
      <c r="A55" s="58">
        <v>1420</v>
      </c>
      <c r="B55" s="59" t="s">
        <v>1119</v>
      </c>
      <c r="C55" s="71">
        <v>385</v>
      </c>
      <c r="D55" s="71">
        <f t="shared" si="2"/>
        <v>377.3</v>
      </c>
      <c r="E55" s="71">
        <f t="shared" si="3"/>
        <v>373.45</v>
      </c>
    </row>
    <row r="56" spans="1:5" ht="24" customHeight="1">
      <c r="A56" s="187" t="s">
        <v>1120</v>
      </c>
      <c r="B56" s="187"/>
      <c r="C56" s="187"/>
      <c r="D56" s="187"/>
      <c r="E56" s="187"/>
    </row>
    <row r="57" spans="1:5" ht="15">
      <c r="A57" s="119">
        <v>86040</v>
      </c>
      <c r="B57" s="120" t="s">
        <v>1121</v>
      </c>
      <c r="C57" s="121">
        <v>355.3</v>
      </c>
      <c r="D57" s="56"/>
      <c r="E57" s="56"/>
    </row>
    <row r="58" spans="1:5" ht="15">
      <c r="A58" s="122">
        <v>86890</v>
      </c>
      <c r="B58" s="123" t="s">
        <v>1122</v>
      </c>
      <c r="C58" s="124">
        <v>513.7</v>
      </c>
      <c r="D58" s="71"/>
      <c r="E58" s="71"/>
    </row>
    <row r="59" spans="1:5" ht="15">
      <c r="A59" s="122">
        <v>86030</v>
      </c>
      <c r="B59" s="123" t="s">
        <v>1123</v>
      </c>
      <c r="C59" s="124">
        <v>171</v>
      </c>
      <c r="D59" s="71"/>
      <c r="E59" s="71"/>
    </row>
    <row r="60" spans="1:5" ht="15">
      <c r="A60" s="122">
        <v>86590</v>
      </c>
      <c r="B60" s="123" t="s">
        <v>1124</v>
      </c>
      <c r="C60" s="124">
        <v>498.3</v>
      </c>
      <c r="D60" s="71"/>
      <c r="E60" s="71"/>
    </row>
    <row r="61" spans="1:5" ht="15">
      <c r="A61" s="122">
        <v>86060</v>
      </c>
      <c r="B61" s="123" t="s">
        <v>1125</v>
      </c>
      <c r="C61" s="124">
        <v>345</v>
      </c>
      <c r="D61" s="71"/>
      <c r="E61" s="71"/>
    </row>
    <row r="62" spans="1:5" ht="15">
      <c r="A62" s="122">
        <v>86200</v>
      </c>
      <c r="B62" s="123" t="s">
        <v>1126</v>
      </c>
      <c r="C62" s="124">
        <v>551.1</v>
      </c>
      <c r="D62" s="71"/>
      <c r="E62" s="71"/>
    </row>
    <row r="63" spans="1:5" ht="15">
      <c r="A63" s="122">
        <v>86050</v>
      </c>
      <c r="B63" s="123" t="s">
        <v>1127</v>
      </c>
      <c r="C63" s="124">
        <v>184</v>
      </c>
      <c r="D63" s="71"/>
      <c r="E63" s="71"/>
    </row>
    <row r="64" spans="1:5" ht="15">
      <c r="A64" s="122">
        <v>86070</v>
      </c>
      <c r="B64" s="123" t="s">
        <v>1128</v>
      </c>
      <c r="C64" s="124">
        <v>243</v>
      </c>
      <c r="D64" s="71"/>
      <c r="E64" s="71"/>
    </row>
    <row r="65" spans="1:5" ht="15">
      <c r="A65" s="122">
        <v>83400</v>
      </c>
      <c r="B65" s="123" t="s">
        <v>1129</v>
      </c>
      <c r="C65" s="124">
        <v>311.3</v>
      </c>
      <c r="D65" s="71"/>
      <c r="E65" s="71"/>
    </row>
    <row r="66" spans="1:5" ht="15">
      <c r="A66" s="122">
        <v>82220</v>
      </c>
      <c r="B66" s="123" t="s">
        <v>1130</v>
      </c>
      <c r="C66" s="124">
        <v>245.3</v>
      </c>
      <c r="D66" s="71"/>
      <c r="E66" s="71"/>
    </row>
    <row r="67" spans="1:5" ht="15">
      <c r="A67" s="122">
        <v>83330</v>
      </c>
      <c r="B67" s="123" t="s">
        <v>1131</v>
      </c>
      <c r="C67" s="124">
        <v>270.6</v>
      </c>
      <c r="D67" s="71"/>
      <c r="E67" s="71"/>
    </row>
    <row r="68" spans="1:5" ht="15">
      <c r="A68" s="122">
        <v>83310</v>
      </c>
      <c r="B68" s="123" t="s">
        <v>1132</v>
      </c>
      <c r="C68" s="124">
        <v>280.5</v>
      </c>
      <c r="D68" s="71"/>
      <c r="E68" s="71"/>
    </row>
    <row r="69" spans="1:5" ht="15">
      <c r="A69" s="122">
        <v>83320</v>
      </c>
      <c r="B69" s="123" t="s">
        <v>1133</v>
      </c>
      <c r="C69" s="124">
        <v>507.1</v>
      </c>
      <c r="D69" s="71"/>
      <c r="E69" s="71"/>
    </row>
    <row r="70" spans="1:5" ht="15">
      <c r="A70" s="122">
        <v>6743</v>
      </c>
      <c r="B70" s="123" t="s">
        <v>1134</v>
      </c>
      <c r="C70" s="124">
        <v>315.7</v>
      </c>
      <c r="D70" s="71"/>
      <c r="E70" s="71"/>
    </row>
    <row r="71" spans="1:5" ht="15">
      <c r="A71" s="122">
        <v>80230</v>
      </c>
      <c r="B71" s="123" t="s">
        <v>1135</v>
      </c>
      <c r="C71" s="124">
        <v>1088</v>
      </c>
      <c r="D71" s="71"/>
      <c r="E71" s="71"/>
    </row>
    <row r="72" spans="1:5" ht="15">
      <c r="A72" s="122">
        <v>6514</v>
      </c>
      <c r="B72" s="123" t="s">
        <v>1136</v>
      </c>
      <c r="C72" s="124">
        <v>272.8</v>
      </c>
      <c r="D72" s="71"/>
      <c r="E72" s="71"/>
    </row>
    <row r="73" spans="1:5" ht="15">
      <c r="A73" s="122">
        <v>80610</v>
      </c>
      <c r="B73" s="123" t="s">
        <v>1137</v>
      </c>
      <c r="C73" s="124">
        <v>103</v>
      </c>
      <c r="D73" s="71"/>
      <c r="E73" s="71"/>
    </row>
    <row r="74" spans="1:5" ht="15">
      <c r="A74" s="122">
        <v>86210</v>
      </c>
      <c r="B74" s="123" t="s">
        <v>1138</v>
      </c>
      <c r="C74" s="124">
        <v>872.3</v>
      </c>
      <c r="D74" s="71"/>
      <c r="E74" s="71"/>
    </row>
    <row r="75" spans="1:5" ht="15">
      <c r="A75" s="122">
        <v>6511</v>
      </c>
      <c r="B75" s="123" t="s">
        <v>1139</v>
      </c>
      <c r="C75" s="124">
        <v>751.3</v>
      </c>
      <c r="D75" s="71"/>
      <c r="E75" s="71"/>
    </row>
    <row r="76" spans="1:5" ht="15">
      <c r="A76" s="122">
        <v>84650</v>
      </c>
      <c r="B76" s="123" t="s">
        <v>1140</v>
      </c>
      <c r="C76" s="124">
        <v>224</v>
      </c>
      <c r="D76" s="71"/>
      <c r="E76" s="71"/>
    </row>
    <row r="77" spans="1:5" ht="15">
      <c r="A77" s="122">
        <v>84720</v>
      </c>
      <c r="B77" s="123" t="s">
        <v>1141</v>
      </c>
      <c r="C77" s="124">
        <v>224</v>
      </c>
      <c r="D77" s="71"/>
      <c r="E77" s="71"/>
    </row>
    <row r="78" spans="1:5" ht="15">
      <c r="A78" s="122">
        <v>84800</v>
      </c>
      <c r="B78" s="123" t="s">
        <v>1142</v>
      </c>
      <c r="C78" s="124">
        <v>248.6</v>
      </c>
      <c r="D78" s="71"/>
      <c r="E78" s="71"/>
    </row>
    <row r="79" spans="1:5" ht="15">
      <c r="A79" s="122">
        <v>84620</v>
      </c>
      <c r="B79" s="123" t="s">
        <v>1143</v>
      </c>
      <c r="C79" s="124">
        <v>224</v>
      </c>
      <c r="D79" s="71"/>
      <c r="E79" s="71"/>
    </row>
    <row r="80" spans="1:5" ht="15">
      <c r="A80" s="122">
        <v>84700</v>
      </c>
      <c r="B80" s="123" t="s">
        <v>1144</v>
      </c>
      <c r="C80" s="124">
        <v>224</v>
      </c>
      <c r="D80" s="71"/>
      <c r="E80" s="71"/>
    </row>
    <row r="81" spans="1:5" ht="15">
      <c r="A81" s="122">
        <v>84790</v>
      </c>
      <c r="B81" s="123" t="s">
        <v>1145</v>
      </c>
      <c r="C81" s="124">
        <v>224</v>
      </c>
      <c r="D81" s="71"/>
      <c r="E81" s="71"/>
    </row>
    <row r="82" spans="1:5" ht="15">
      <c r="A82" s="122">
        <v>84670</v>
      </c>
      <c r="B82" s="123" t="s">
        <v>1146</v>
      </c>
      <c r="C82" s="124">
        <v>224</v>
      </c>
      <c r="D82" s="71"/>
      <c r="E82" s="71"/>
    </row>
    <row r="83" spans="1:5" ht="15">
      <c r="A83" s="122">
        <v>84740</v>
      </c>
      <c r="B83" s="123" t="s">
        <v>1147</v>
      </c>
      <c r="C83" s="124">
        <v>224</v>
      </c>
      <c r="D83" s="71"/>
      <c r="E83" s="71"/>
    </row>
    <row r="84" spans="1:5" ht="15">
      <c r="A84" s="122">
        <v>84810</v>
      </c>
      <c r="B84" s="123" t="s">
        <v>1148</v>
      </c>
      <c r="C84" s="124">
        <v>248.6</v>
      </c>
      <c r="D84" s="71"/>
      <c r="E84" s="71"/>
    </row>
    <row r="85" spans="1:5" ht="15">
      <c r="A85" s="122">
        <v>84970</v>
      </c>
      <c r="B85" s="123" t="s">
        <v>1149</v>
      </c>
      <c r="C85" s="124">
        <v>224</v>
      </c>
      <c r="D85" s="71"/>
      <c r="E85" s="71"/>
    </row>
    <row r="86" spans="1:5" ht="15">
      <c r="A86" s="122">
        <v>84980</v>
      </c>
      <c r="B86" s="123" t="s">
        <v>1150</v>
      </c>
      <c r="C86" s="124">
        <v>224</v>
      </c>
      <c r="D86" s="71"/>
      <c r="E86" s="71"/>
    </row>
    <row r="87" spans="1:5" ht="15">
      <c r="A87" s="122">
        <v>84870</v>
      </c>
      <c r="B87" s="123" t="s">
        <v>1151</v>
      </c>
      <c r="C87" s="124">
        <v>136.4</v>
      </c>
      <c r="D87" s="71"/>
      <c r="E87" s="71"/>
    </row>
    <row r="88" spans="1:5" ht="15">
      <c r="A88" s="122">
        <v>84850</v>
      </c>
      <c r="B88" s="123" t="s">
        <v>1152</v>
      </c>
      <c r="C88" s="124">
        <v>224</v>
      </c>
      <c r="D88" s="71"/>
      <c r="E88" s="71"/>
    </row>
    <row r="89" spans="1:5" ht="15">
      <c r="A89" s="122">
        <v>84860</v>
      </c>
      <c r="B89" s="123" t="s">
        <v>1153</v>
      </c>
      <c r="C89" s="124">
        <v>248.6</v>
      </c>
      <c r="D89" s="71"/>
      <c r="E89" s="71"/>
    </row>
    <row r="90" spans="1:5" ht="15">
      <c r="A90" s="122">
        <v>84880</v>
      </c>
      <c r="B90" s="123" t="s">
        <v>1153</v>
      </c>
      <c r="C90" s="124">
        <v>136.4</v>
      </c>
      <c r="D90" s="71"/>
      <c r="E90" s="71"/>
    </row>
    <row r="91" spans="1:5" ht="15">
      <c r="A91" s="122">
        <v>84820</v>
      </c>
      <c r="B91" s="123" t="s">
        <v>1154</v>
      </c>
      <c r="C91" s="124">
        <v>224</v>
      </c>
      <c r="D91" s="71"/>
      <c r="E91" s="71"/>
    </row>
    <row r="92" spans="1:5" ht="15">
      <c r="A92" s="122">
        <v>84830</v>
      </c>
      <c r="B92" s="123" t="s">
        <v>1155</v>
      </c>
      <c r="C92" s="124">
        <v>224</v>
      </c>
      <c r="D92" s="71"/>
      <c r="E92" s="71"/>
    </row>
    <row r="93" spans="1:5" ht="15">
      <c r="A93" s="122">
        <v>84840</v>
      </c>
      <c r="B93" s="123" t="s">
        <v>1156</v>
      </c>
      <c r="C93" s="124">
        <v>248.6</v>
      </c>
      <c r="D93" s="71"/>
      <c r="E93" s="71"/>
    </row>
    <row r="94" spans="1:5" ht="15">
      <c r="A94" s="122">
        <v>82810</v>
      </c>
      <c r="B94" s="123" t="s">
        <v>1157</v>
      </c>
      <c r="C94" s="124">
        <v>106</v>
      </c>
      <c r="D94" s="71"/>
      <c r="E94" s="71"/>
    </row>
    <row r="95" spans="1:5" ht="15">
      <c r="A95" s="122">
        <v>8060</v>
      </c>
      <c r="B95" s="123" t="s">
        <v>1158</v>
      </c>
      <c r="C95" s="124">
        <v>127</v>
      </c>
      <c r="D95" s="71"/>
      <c r="E95" s="71"/>
    </row>
    <row r="96" spans="1:5" ht="15">
      <c r="A96" s="122">
        <v>82840</v>
      </c>
      <c r="B96" s="123" t="s">
        <v>1159</v>
      </c>
      <c r="C96" s="124">
        <v>106</v>
      </c>
      <c r="D96" s="71"/>
      <c r="E96" s="71"/>
    </row>
    <row r="97" spans="1:5" ht="15">
      <c r="A97" s="122">
        <v>82820</v>
      </c>
      <c r="B97" s="123" t="s">
        <v>1160</v>
      </c>
      <c r="C97" s="124">
        <v>106</v>
      </c>
      <c r="D97" s="71"/>
      <c r="E97" s="71"/>
    </row>
    <row r="98" spans="1:5" ht="15">
      <c r="A98" s="122">
        <v>82830</v>
      </c>
      <c r="B98" s="123" t="s">
        <v>1161</v>
      </c>
      <c r="C98" s="124">
        <v>106</v>
      </c>
      <c r="D98" s="71"/>
      <c r="E98" s="71"/>
    </row>
    <row r="99" spans="1:5" ht="15">
      <c r="A99" s="122">
        <v>6512</v>
      </c>
      <c r="B99" s="123" t="s">
        <v>1162</v>
      </c>
      <c r="C99" s="124">
        <v>381.7</v>
      </c>
      <c r="D99" s="71"/>
      <c r="E99" s="71"/>
    </row>
    <row r="100" spans="1:5" ht="21.75" customHeight="1">
      <c r="A100" s="187" t="s">
        <v>1163</v>
      </c>
      <c r="B100" s="187"/>
      <c r="C100" s="187"/>
      <c r="D100" s="187"/>
      <c r="E100" s="187"/>
    </row>
    <row r="101" spans="1:5" ht="15">
      <c r="A101" s="122">
        <v>5930</v>
      </c>
      <c r="B101" s="123" t="s">
        <v>1164</v>
      </c>
      <c r="C101" s="124">
        <v>335.72</v>
      </c>
      <c r="D101" s="71"/>
      <c r="E101" s="71"/>
    </row>
    <row r="102" spans="1:5" ht="15">
      <c r="A102" s="122">
        <v>5990</v>
      </c>
      <c r="B102" s="123" t="s">
        <v>1165</v>
      </c>
      <c r="C102" s="124">
        <v>174.24</v>
      </c>
      <c r="D102" s="71"/>
      <c r="E102" s="71"/>
    </row>
    <row r="103" spans="1:5" ht="15">
      <c r="A103" s="122">
        <v>81130</v>
      </c>
      <c r="B103" s="123" t="s">
        <v>1166</v>
      </c>
      <c r="C103" s="124">
        <v>3399</v>
      </c>
      <c r="D103" s="71"/>
      <c r="E103" s="71"/>
    </row>
    <row r="104" spans="1:5" ht="15">
      <c r="A104" s="122">
        <v>81840</v>
      </c>
      <c r="B104" s="123" t="s">
        <v>1167</v>
      </c>
      <c r="C104" s="124">
        <v>198</v>
      </c>
      <c r="D104" s="71"/>
      <c r="E104" s="71"/>
    </row>
    <row r="105" spans="1:5" ht="15">
      <c r="A105" s="122">
        <v>6503</v>
      </c>
      <c r="B105" s="123" t="s">
        <v>1168</v>
      </c>
      <c r="C105" s="124">
        <v>491</v>
      </c>
      <c r="D105" s="71"/>
      <c r="E105" s="71"/>
    </row>
    <row r="106" spans="1:5" ht="15">
      <c r="A106" s="122">
        <v>6522</v>
      </c>
      <c r="B106" s="123" t="s">
        <v>1169</v>
      </c>
      <c r="C106" s="124">
        <v>402.93</v>
      </c>
      <c r="D106" s="71"/>
      <c r="E106" s="71"/>
    </row>
    <row r="107" spans="1:5" ht="15">
      <c r="A107" s="122">
        <v>6527</v>
      </c>
      <c r="B107" s="123" t="s">
        <v>1170</v>
      </c>
      <c r="C107" s="124">
        <v>271.7</v>
      </c>
      <c r="D107" s="71"/>
      <c r="E107" s="71"/>
    </row>
    <row r="108" spans="1:5" ht="15">
      <c r="A108" s="122" t="s">
        <v>1171</v>
      </c>
      <c r="B108" s="123" t="s">
        <v>1172</v>
      </c>
      <c r="C108" s="124">
        <v>1810</v>
      </c>
      <c r="D108" s="71"/>
      <c r="E108" s="71"/>
    </row>
    <row r="109" spans="1:5" ht="15">
      <c r="A109" s="122">
        <v>86840</v>
      </c>
      <c r="B109" s="123" t="s">
        <v>1173</v>
      </c>
      <c r="C109" s="124">
        <v>2010.8</v>
      </c>
      <c r="D109" s="71"/>
      <c r="E109" s="71"/>
    </row>
    <row r="110" spans="1:5" ht="15">
      <c r="A110" s="122">
        <v>86510</v>
      </c>
      <c r="B110" s="123" t="s">
        <v>1174</v>
      </c>
      <c r="C110" s="124">
        <v>2071</v>
      </c>
      <c r="D110" s="71"/>
      <c r="E110" s="71"/>
    </row>
    <row r="111" spans="1:5" ht="15">
      <c r="A111" s="122">
        <v>86510</v>
      </c>
      <c r="B111" s="123" t="s">
        <v>1175</v>
      </c>
      <c r="C111" s="124">
        <v>2110</v>
      </c>
      <c r="D111" s="71"/>
      <c r="E111" s="71"/>
    </row>
    <row r="112" spans="1:5" ht="15">
      <c r="A112" s="122">
        <v>86850</v>
      </c>
      <c r="B112" s="123" t="s">
        <v>1176</v>
      </c>
      <c r="C112" s="124">
        <v>4540</v>
      </c>
      <c r="D112" s="71"/>
      <c r="E112" s="71"/>
    </row>
    <row r="113" spans="1:5" ht="15">
      <c r="A113" s="122">
        <v>84500</v>
      </c>
      <c r="B113" s="123" t="s">
        <v>1177</v>
      </c>
      <c r="C113" s="124">
        <v>771.1</v>
      </c>
      <c r="D113" s="71"/>
      <c r="E113" s="71"/>
    </row>
    <row r="114" spans="1:5" ht="15">
      <c r="A114" s="122">
        <v>84480</v>
      </c>
      <c r="B114" s="123" t="s">
        <v>1178</v>
      </c>
      <c r="C114" s="124">
        <v>530.2</v>
      </c>
      <c r="D114" s="71"/>
      <c r="E114" s="71"/>
    </row>
    <row r="115" spans="1:5" ht="15">
      <c r="A115" s="122">
        <v>81850</v>
      </c>
      <c r="B115" s="123" t="s">
        <v>1179</v>
      </c>
      <c r="C115" s="124">
        <v>338.8</v>
      </c>
      <c r="D115" s="71"/>
      <c r="E115" s="71"/>
    </row>
    <row r="116" spans="1:5" ht="15">
      <c r="A116" s="122">
        <v>80170</v>
      </c>
      <c r="B116" s="123" t="s">
        <v>1180</v>
      </c>
      <c r="C116" s="124">
        <v>198</v>
      </c>
      <c r="D116" s="71"/>
      <c r="E116" s="71"/>
    </row>
    <row r="117" spans="1:5" ht="15">
      <c r="A117" s="122">
        <v>6745</v>
      </c>
      <c r="B117" s="123" t="s">
        <v>1181</v>
      </c>
      <c r="C117" s="124">
        <v>545.6</v>
      </c>
      <c r="D117" s="71"/>
      <c r="E117" s="71"/>
    </row>
    <row r="118" spans="1:5" ht="15">
      <c r="A118" s="122">
        <v>67470</v>
      </c>
      <c r="B118" s="123" t="s">
        <v>1182</v>
      </c>
      <c r="C118" s="124">
        <v>3215.3</v>
      </c>
      <c r="D118" s="71"/>
      <c r="E118" s="71"/>
    </row>
    <row r="119" spans="1:5" ht="15">
      <c r="A119" s="122">
        <v>82760</v>
      </c>
      <c r="B119" s="123" t="s">
        <v>1183</v>
      </c>
      <c r="C119" s="124">
        <v>862.29</v>
      </c>
      <c r="D119" s="71"/>
      <c r="E119" s="71"/>
    </row>
    <row r="120" spans="1:5" ht="15">
      <c r="A120" s="122">
        <v>67560</v>
      </c>
      <c r="B120" s="123" t="s">
        <v>1184</v>
      </c>
      <c r="C120" s="124">
        <v>1151.7</v>
      </c>
      <c r="D120" s="71"/>
      <c r="E120" s="71"/>
    </row>
    <row r="121" spans="1:5" ht="15">
      <c r="A121" s="122">
        <v>67410</v>
      </c>
      <c r="B121" s="123" t="s">
        <v>1185</v>
      </c>
      <c r="C121" s="124">
        <v>2831.4</v>
      </c>
      <c r="D121" s="71"/>
      <c r="E121" s="71"/>
    </row>
    <row r="122" spans="1:5" ht="15">
      <c r="A122" s="122">
        <v>67500</v>
      </c>
      <c r="B122" s="123" t="s">
        <v>1186</v>
      </c>
      <c r="C122" s="124">
        <v>873.4</v>
      </c>
      <c r="D122" s="71"/>
      <c r="E122" s="71"/>
    </row>
    <row r="123" spans="1:5" ht="15">
      <c r="A123" s="122">
        <v>67530</v>
      </c>
      <c r="B123" s="123" t="s">
        <v>1187</v>
      </c>
      <c r="C123" s="124">
        <v>873.4</v>
      </c>
      <c r="D123" s="71"/>
      <c r="E123" s="71"/>
    </row>
    <row r="124" spans="1:5" ht="15">
      <c r="A124" s="122">
        <v>6746</v>
      </c>
      <c r="B124" s="123" t="s">
        <v>1188</v>
      </c>
      <c r="C124" s="124">
        <v>544.5</v>
      </c>
      <c r="D124" s="71"/>
      <c r="E124" s="71"/>
    </row>
    <row r="125" spans="1:5" ht="15">
      <c r="A125" s="122">
        <v>85100</v>
      </c>
      <c r="B125" s="123" t="s">
        <v>1189</v>
      </c>
      <c r="C125" s="124">
        <v>4647.5</v>
      </c>
      <c r="D125" s="71"/>
      <c r="E125" s="71"/>
    </row>
    <row r="126" spans="1:5" ht="15">
      <c r="A126" s="122">
        <v>85110</v>
      </c>
      <c r="B126" s="123" t="s">
        <v>1190</v>
      </c>
      <c r="C126" s="124">
        <v>5659.5</v>
      </c>
      <c r="D126" s="71"/>
      <c r="E126" s="71"/>
    </row>
    <row r="127" spans="1:5" ht="15">
      <c r="A127" s="122">
        <v>85120</v>
      </c>
      <c r="B127" s="123" t="s">
        <v>1191</v>
      </c>
      <c r="C127" s="124">
        <v>7089.5</v>
      </c>
      <c r="D127" s="71"/>
      <c r="E127" s="71"/>
    </row>
    <row r="128" spans="1:5" ht="15">
      <c r="A128" s="122">
        <v>84430</v>
      </c>
      <c r="B128" s="123" t="s">
        <v>1192</v>
      </c>
      <c r="C128" s="124">
        <v>145.2</v>
      </c>
      <c r="D128" s="71"/>
      <c r="E128" s="71"/>
    </row>
    <row r="129" spans="1:5" ht="23.25" customHeight="1">
      <c r="A129" s="189" t="s">
        <v>1193</v>
      </c>
      <c r="B129" s="189"/>
      <c r="C129" s="189"/>
      <c r="D129" s="189"/>
      <c r="E129" s="189"/>
    </row>
    <row r="130" spans="1:5" ht="15">
      <c r="A130" s="125">
        <v>67790</v>
      </c>
      <c r="B130" s="59" t="s">
        <v>1194</v>
      </c>
      <c r="C130" s="71">
        <v>150</v>
      </c>
      <c r="D130" s="71"/>
      <c r="E130" s="71"/>
    </row>
    <row r="131" spans="1:5" ht="15">
      <c r="A131" s="125" t="s">
        <v>1195</v>
      </c>
      <c r="B131" s="59" t="s">
        <v>1196</v>
      </c>
      <c r="C131" s="71">
        <v>155</v>
      </c>
      <c r="D131" s="71"/>
      <c r="E131" s="71"/>
    </row>
    <row r="132" spans="1:5" ht="15">
      <c r="A132" s="125" t="s">
        <v>1197</v>
      </c>
      <c r="B132" s="59" t="s">
        <v>1198</v>
      </c>
      <c r="C132" s="71"/>
      <c r="D132" s="71"/>
      <c r="E132" s="71"/>
    </row>
    <row r="133" spans="1:5" ht="15">
      <c r="A133" s="125" t="s">
        <v>1199</v>
      </c>
      <c r="B133" s="59" t="s">
        <v>1200</v>
      </c>
      <c r="C133" s="71">
        <v>89</v>
      </c>
      <c r="D133" s="71"/>
      <c r="E133" s="71"/>
    </row>
    <row r="134" spans="1:5" ht="15">
      <c r="A134" s="125">
        <v>67891</v>
      </c>
      <c r="B134" s="59" t="s">
        <v>1201</v>
      </c>
      <c r="C134" s="71"/>
      <c r="D134" s="71"/>
      <c r="E134" s="71"/>
    </row>
    <row r="135" spans="1:5" ht="15">
      <c r="A135" s="125">
        <v>68148</v>
      </c>
      <c r="B135" s="59" t="s">
        <v>1202</v>
      </c>
      <c r="C135" s="71"/>
      <c r="D135" s="71"/>
      <c r="E135" s="71"/>
    </row>
    <row r="136" spans="1:5" ht="15">
      <c r="A136" s="125" t="s">
        <v>1203</v>
      </c>
      <c r="B136" s="59" t="s">
        <v>0</v>
      </c>
      <c r="C136" s="71">
        <v>226</v>
      </c>
      <c r="D136" s="71"/>
      <c r="E136" s="71"/>
    </row>
    <row r="137" spans="1:5" ht="15">
      <c r="A137" s="125" t="s">
        <v>1</v>
      </c>
      <c r="B137" s="59" t="s">
        <v>2</v>
      </c>
      <c r="C137" s="71">
        <v>255</v>
      </c>
      <c r="D137" s="71"/>
      <c r="E137" s="71"/>
    </row>
    <row r="138" spans="1:5" ht="15">
      <c r="A138" s="125" t="s">
        <v>3</v>
      </c>
      <c r="B138" s="59" t="s">
        <v>4</v>
      </c>
      <c r="C138" s="71">
        <v>230</v>
      </c>
      <c r="D138" s="71"/>
      <c r="E138" s="71"/>
    </row>
    <row r="139" spans="1:5" ht="15">
      <c r="A139" s="125" t="s">
        <v>5</v>
      </c>
      <c r="B139" s="59" t="s">
        <v>4</v>
      </c>
      <c r="C139" s="71">
        <v>235</v>
      </c>
      <c r="D139" s="71"/>
      <c r="E139" s="71"/>
    </row>
    <row r="140" spans="1:5" ht="15">
      <c r="A140" s="125" t="s">
        <v>6</v>
      </c>
      <c r="B140" s="59" t="s">
        <v>4</v>
      </c>
      <c r="C140" s="71">
        <v>269</v>
      </c>
      <c r="D140" s="71"/>
      <c r="E140" s="71"/>
    </row>
    <row r="141" spans="1:5" ht="15">
      <c r="A141" s="125" t="s">
        <v>7</v>
      </c>
      <c r="B141" s="59" t="s">
        <v>8</v>
      </c>
      <c r="C141" s="71">
        <v>80</v>
      </c>
      <c r="D141" s="71"/>
      <c r="E141" s="71"/>
    </row>
    <row r="142" spans="1:5" ht="15">
      <c r="A142" s="125" t="s">
        <v>9</v>
      </c>
      <c r="B142" s="59" t="s">
        <v>10</v>
      </c>
      <c r="C142" s="71"/>
      <c r="D142" s="71"/>
      <c r="E142" s="71"/>
    </row>
    <row r="143" spans="1:5" ht="15">
      <c r="A143" s="125" t="s">
        <v>11</v>
      </c>
      <c r="B143" s="59" t="s">
        <v>12</v>
      </c>
      <c r="C143" s="71">
        <v>323</v>
      </c>
      <c r="D143" s="71"/>
      <c r="E143" s="71"/>
    </row>
    <row r="144" spans="1:5" ht="15">
      <c r="A144" s="125" t="s">
        <v>13</v>
      </c>
      <c r="B144" s="59" t="s">
        <v>14</v>
      </c>
      <c r="C144" s="71"/>
      <c r="D144" s="71"/>
      <c r="E144" s="71"/>
    </row>
    <row r="145" spans="1:5" ht="15">
      <c r="A145" s="125" t="s">
        <v>15</v>
      </c>
      <c r="B145" s="59" t="s">
        <v>16</v>
      </c>
      <c r="C145" s="71"/>
      <c r="D145" s="71"/>
      <c r="E145" s="71"/>
    </row>
    <row r="146" spans="1:5" ht="15">
      <c r="A146" s="125">
        <v>64082</v>
      </c>
      <c r="B146" s="59" t="s">
        <v>17</v>
      </c>
      <c r="C146" s="71">
        <v>115</v>
      </c>
      <c r="D146" s="71"/>
      <c r="E146" s="71"/>
    </row>
    <row r="147" spans="1:5" ht="15">
      <c r="A147" s="125">
        <v>68395</v>
      </c>
      <c r="B147" s="59" t="s">
        <v>18</v>
      </c>
      <c r="C147" s="71">
        <v>140</v>
      </c>
      <c r="D147" s="71"/>
      <c r="E147" s="71"/>
    </row>
    <row r="148" spans="1:5" ht="15">
      <c r="A148" s="125" t="s">
        <v>19</v>
      </c>
      <c r="B148" s="59" t="s">
        <v>20</v>
      </c>
      <c r="C148" s="71"/>
      <c r="D148" s="71"/>
      <c r="E148" s="71"/>
    </row>
    <row r="149" spans="1:5" ht="15">
      <c r="A149" s="125">
        <v>68743</v>
      </c>
      <c r="B149" s="59" t="s">
        <v>21</v>
      </c>
      <c r="C149" s="71"/>
      <c r="D149" s="71"/>
      <c r="E149" s="71"/>
    </row>
    <row r="150" spans="1:5" ht="15">
      <c r="A150" s="125" t="s">
        <v>22</v>
      </c>
      <c r="B150" s="59" t="s">
        <v>23</v>
      </c>
      <c r="C150" s="71">
        <v>183</v>
      </c>
      <c r="D150" s="71"/>
      <c r="E150" s="71"/>
    </row>
    <row r="151" spans="1:5" ht="15">
      <c r="A151" s="125">
        <v>71520.9</v>
      </c>
      <c r="B151" s="59" t="s">
        <v>24</v>
      </c>
      <c r="C151" s="71">
        <v>150</v>
      </c>
      <c r="D151" s="71"/>
      <c r="E151" s="71"/>
    </row>
    <row r="152" spans="1:5" ht="15">
      <c r="A152" s="125" t="s">
        <v>25</v>
      </c>
      <c r="B152" s="59" t="s">
        <v>26</v>
      </c>
      <c r="C152" s="71"/>
      <c r="D152" s="71"/>
      <c r="E152" s="71"/>
    </row>
    <row r="153" spans="1:5" ht="15">
      <c r="A153" s="125" t="s">
        <v>27</v>
      </c>
      <c r="B153" s="59" t="s">
        <v>28</v>
      </c>
      <c r="C153" s="71"/>
      <c r="D153" s="71"/>
      <c r="E153" s="71"/>
    </row>
    <row r="154" spans="1:5" ht="15">
      <c r="A154" s="125" t="s">
        <v>29</v>
      </c>
      <c r="B154" s="59" t="s">
        <v>30</v>
      </c>
      <c r="C154" s="71">
        <v>390</v>
      </c>
      <c r="D154" s="71"/>
      <c r="E154" s="71"/>
    </row>
    <row r="155" spans="1:5" ht="15">
      <c r="A155" s="125" t="s">
        <v>31</v>
      </c>
      <c r="B155" s="59" t="s">
        <v>32</v>
      </c>
      <c r="C155" s="71">
        <v>390</v>
      </c>
      <c r="D155" s="71"/>
      <c r="E155" s="71"/>
    </row>
    <row r="156" spans="1:5" ht="15">
      <c r="A156" s="125" t="s">
        <v>33</v>
      </c>
      <c r="B156" s="59" t="s">
        <v>34</v>
      </c>
      <c r="C156" s="71"/>
      <c r="D156" s="71"/>
      <c r="E156" s="71"/>
    </row>
    <row r="157" spans="1:5" ht="15">
      <c r="A157" s="125" t="s">
        <v>35</v>
      </c>
      <c r="B157" s="59" t="s">
        <v>36</v>
      </c>
      <c r="C157" s="71">
        <v>330</v>
      </c>
      <c r="D157" s="71"/>
      <c r="E157" s="71"/>
    </row>
    <row r="158" spans="1:5" ht="15">
      <c r="A158" s="125" t="s">
        <v>37</v>
      </c>
      <c r="B158" s="59" t="s">
        <v>38</v>
      </c>
      <c r="C158" s="71"/>
      <c r="D158" s="71"/>
      <c r="E158" s="71"/>
    </row>
    <row r="159" spans="1:5" ht="15">
      <c r="A159" s="125" t="s">
        <v>39</v>
      </c>
      <c r="B159" s="59" t="s">
        <v>40</v>
      </c>
      <c r="C159" s="71">
        <v>200</v>
      </c>
      <c r="D159" s="71"/>
      <c r="E159" s="71"/>
    </row>
    <row r="160" spans="1:5" ht="15">
      <c r="A160" s="125" t="s">
        <v>41</v>
      </c>
      <c r="B160" s="59" t="s">
        <v>42</v>
      </c>
      <c r="C160" s="71">
        <v>173</v>
      </c>
      <c r="D160" s="71"/>
      <c r="E160" s="71"/>
    </row>
    <row r="161" spans="1:5" ht="15">
      <c r="A161" s="125" t="s">
        <v>43</v>
      </c>
      <c r="B161" s="59" t="s">
        <v>44</v>
      </c>
      <c r="C161" s="71">
        <v>165</v>
      </c>
      <c r="D161" s="71"/>
      <c r="E161" s="71"/>
    </row>
    <row r="162" spans="1:5" ht="15">
      <c r="A162" s="125" t="s">
        <v>45</v>
      </c>
      <c r="B162" s="59" t="s">
        <v>46</v>
      </c>
      <c r="C162" s="71"/>
      <c r="D162" s="71"/>
      <c r="E162" s="71"/>
    </row>
    <row r="163" spans="1:5" ht="15">
      <c r="A163" s="125" t="s">
        <v>47</v>
      </c>
      <c r="B163" s="59" t="s">
        <v>48</v>
      </c>
      <c r="C163" s="71">
        <v>140</v>
      </c>
      <c r="D163" s="71"/>
      <c r="E163" s="71"/>
    </row>
    <row r="164" spans="1:5" ht="15">
      <c r="A164" s="125">
        <v>69820</v>
      </c>
      <c r="B164" s="59" t="s">
        <v>49</v>
      </c>
      <c r="C164" s="71">
        <v>1625</v>
      </c>
      <c r="D164" s="71"/>
      <c r="E164" s="71"/>
    </row>
    <row r="165" spans="1:5" ht="15">
      <c r="A165" s="125">
        <v>69821</v>
      </c>
      <c r="B165" s="59" t="s">
        <v>50</v>
      </c>
      <c r="C165" s="71">
        <v>1612</v>
      </c>
      <c r="D165" s="71"/>
      <c r="E165" s="71"/>
    </row>
    <row r="166" spans="1:5" ht="15">
      <c r="A166" s="125" t="s">
        <v>51</v>
      </c>
      <c r="B166" s="59" t="s">
        <v>52</v>
      </c>
      <c r="C166" s="71">
        <v>640</v>
      </c>
      <c r="D166" s="71"/>
      <c r="E166" s="71"/>
    </row>
    <row r="167" spans="1:5" ht="15">
      <c r="A167" s="125">
        <v>69243</v>
      </c>
      <c r="B167" s="59" t="s">
        <v>53</v>
      </c>
      <c r="C167" s="71"/>
      <c r="D167" s="71"/>
      <c r="E167" s="71"/>
    </row>
    <row r="168" spans="1:5" ht="15">
      <c r="A168" s="125" t="s">
        <v>54</v>
      </c>
      <c r="B168" s="59" t="s">
        <v>55</v>
      </c>
      <c r="C168" s="71">
        <v>310</v>
      </c>
      <c r="D168" s="71"/>
      <c r="E168" s="71"/>
    </row>
    <row r="169" spans="1:5" ht="15">
      <c r="A169" s="125">
        <v>62179.4</v>
      </c>
      <c r="B169" s="59" t="s">
        <v>56</v>
      </c>
      <c r="C169" s="71">
        <v>355</v>
      </c>
      <c r="D169" s="71"/>
      <c r="E169" s="71"/>
    </row>
    <row r="170" spans="1:5" ht="15">
      <c r="A170" s="125" t="s">
        <v>57</v>
      </c>
      <c r="B170" s="59" t="s">
        <v>58</v>
      </c>
      <c r="C170" s="71">
        <v>216</v>
      </c>
      <c r="D170" s="71"/>
      <c r="E170" s="71"/>
    </row>
    <row r="171" spans="1:5" ht="15">
      <c r="A171" s="125" t="s">
        <v>59</v>
      </c>
      <c r="B171" s="59" t="s">
        <v>60</v>
      </c>
      <c r="C171" s="71">
        <v>216</v>
      </c>
      <c r="D171" s="71"/>
      <c r="E171" s="71"/>
    </row>
    <row r="172" spans="1:5" ht="15">
      <c r="A172" s="125" t="s">
        <v>61</v>
      </c>
      <c r="B172" s="59" t="s">
        <v>62</v>
      </c>
      <c r="C172" s="71"/>
      <c r="D172" s="71"/>
      <c r="E172" s="71"/>
    </row>
    <row r="173" spans="1:5" ht="15">
      <c r="A173" s="125">
        <v>65300</v>
      </c>
      <c r="B173" s="59" t="s">
        <v>63</v>
      </c>
      <c r="C173" s="71"/>
      <c r="D173" s="71"/>
      <c r="E173" s="71"/>
    </row>
    <row r="174" spans="1:5" ht="15">
      <c r="A174" s="125" t="s">
        <v>64</v>
      </c>
      <c r="B174" s="59" t="s">
        <v>65</v>
      </c>
      <c r="C174" s="71">
        <v>255</v>
      </c>
      <c r="D174" s="71"/>
      <c r="E174" s="71"/>
    </row>
    <row r="175" spans="1:5" ht="15">
      <c r="A175" s="125" t="s">
        <v>66</v>
      </c>
      <c r="B175" s="59" t="s">
        <v>67</v>
      </c>
      <c r="C175" s="71">
        <v>255</v>
      </c>
      <c r="D175" s="71"/>
      <c r="E175" s="71"/>
    </row>
    <row r="176" spans="1:5" ht="15">
      <c r="A176" s="125" t="s">
        <v>68</v>
      </c>
      <c r="B176" s="59" t="s">
        <v>69</v>
      </c>
      <c r="C176" s="71">
        <v>270</v>
      </c>
      <c r="D176" s="71"/>
      <c r="E176" s="71"/>
    </row>
    <row r="177" spans="1:5" ht="15">
      <c r="A177" s="125" t="s">
        <v>70</v>
      </c>
      <c r="B177" s="59" t="s">
        <v>71</v>
      </c>
      <c r="C177" s="71"/>
      <c r="D177" s="71"/>
      <c r="E177" s="71"/>
    </row>
    <row r="178" spans="1:5" ht="15">
      <c r="A178" s="125" t="s">
        <v>72</v>
      </c>
      <c r="B178" s="59" t="s">
        <v>73</v>
      </c>
      <c r="C178" s="71"/>
      <c r="D178" s="71"/>
      <c r="E178" s="71"/>
    </row>
    <row r="179" spans="1:5" ht="15">
      <c r="A179" s="125">
        <v>64460</v>
      </c>
      <c r="B179" s="59" t="s">
        <v>74</v>
      </c>
      <c r="C179" s="71"/>
      <c r="D179" s="71"/>
      <c r="E179" s="71"/>
    </row>
    <row r="180" spans="1:5" ht="15">
      <c r="A180" s="125" t="s">
        <v>75</v>
      </c>
      <c r="B180" s="59" t="s">
        <v>76</v>
      </c>
      <c r="C180" s="71">
        <v>190</v>
      </c>
      <c r="D180" s="71"/>
      <c r="E180" s="71"/>
    </row>
    <row r="181" spans="1:5" ht="15">
      <c r="A181" s="125" t="s">
        <v>77</v>
      </c>
      <c r="B181" s="59" t="s">
        <v>78</v>
      </c>
      <c r="C181" s="71">
        <v>190</v>
      </c>
      <c r="D181" s="71"/>
      <c r="E181" s="71"/>
    </row>
    <row r="182" spans="1:5" ht="15">
      <c r="A182" s="125" t="s">
        <v>79</v>
      </c>
      <c r="B182" s="59" t="s">
        <v>80</v>
      </c>
      <c r="C182" s="71">
        <v>190</v>
      </c>
      <c r="D182" s="71"/>
      <c r="E182" s="71"/>
    </row>
    <row r="183" spans="1:5" ht="15">
      <c r="A183" s="125" t="s">
        <v>81</v>
      </c>
      <c r="B183" s="59" t="s">
        <v>82</v>
      </c>
      <c r="C183" s="71">
        <v>355</v>
      </c>
      <c r="D183" s="71"/>
      <c r="E183" s="71"/>
    </row>
    <row r="184" spans="1:5" ht="15">
      <c r="A184" s="125" t="s">
        <v>83</v>
      </c>
      <c r="B184" s="59" t="s">
        <v>84</v>
      </c>
      <c r="C184" s="71"/>
      <c r="D184" s="71"/>
      <c r="E184" s="71"/>
    </row>
    <row r="185" spans="1:5" ht="15">
      <c r="A185" s="125" t="s">
        <v>85</v>
      </c>
      <c r="B185" s="59" t="s">
        <v>86</v>
      </c>
      <c r="C185" s="71">
        <v>150</v>
      </c>
      <c r="D185" s="71"/>
      <c r="E185" s="71"/>
    </row>
    <row r="186" spans="1:5" ht="15">
      <c r="A186" s="125" t="s">
        <v>87</v>
      </c>
      <c r="B186" s="59" t="s">
        <v>88</v>
      </c>
      <c r="C186" s="71"/>
      <c r="D186" s="71"/>
      <c r="E186" s="71"/>
    </row>
    <row r="187" spans="1:5" ht="15">
      <c r="A187" s="125" t="s">
        <v>89</v>
      </c>
      <c r="B187" s="59" t="s">
        <v>90</v>
      </c>
      <c r="C187" s="71">
        <v>2320</v>
      </c>
      <c r="D187" s="71"/>
      <c r="E187" s="71"/>
    </row>
    <row r="188" spans="1:5" ht="15">
      <c r="A188" s="125">
        <v>63281</v>
      </c>
      <c r="B188" s="59" t="s">
        <v>91</v>
      </c>
      <c r="C188" s="71"/>
      <c r="D188" s="71"/>
      <c r="E188" s="71"/>
    </row>
    <row r="189" spans="1:5" ht="15">
      <c r="A189" s="125" t="s">
        <v>92</v>
      </c>
      <c r="B189" s="59" t="s">
        <v>93</v>
      </c>
      <c r="C189" s="71"/>
      <c r="D189" s="71"/>
      <c r="E189" s="71"/>
    </row>
    <row r="190" spans="1:5" ht="15">
      <c r="A190" s="125">
        <v>65712</v>
      </c>
      <c r="B190" s="59" t="s">
        <v>94</v>
      </c>
      <c r="C190" s="71"/>
      <c r="D190" s="71"/>
      <c r="E190" s="71"/>
    </row>
    <row r="191" spans="1:5" ht="15">
      <c r="A191" s="125">
        <v>71550</v>
      </c>
      <c r="B191" s="59" t="s">
        <v>95</v>
      </c>
      <c r="C191" s="71"/>
      <c r="D191" s="71"/>
      <c r="E191" s="71"/>
    </row>
    <row r="192" spans="1:5" ht="15">
      <c r="A192" s="125">
        <v>715550</v>
      </c>
      <c r="B192" s="59" t="s">
        <v>95</v>
      </c>
      <c r="C192" s="71">
        <v>1100</v>
      </c>
      <c r="D192" s="71"/>
      <c r="E192" s="71"/>
    </row>
    <row r="193" spans="1:5" ht="15">
      <c r="A193" s="125" t="s">
        <v>96</v>
      </c>
      <c r="B193" s="59" t="s">
        <v>97</v>
      </c>
      <c r="C193" s="71">
        <v>1785</v>
      </c>
      <c r="D193" s="71"/>
      <c r="E193" s="71"/>
    </row>
    <row r="194" spans="1:5" ht="15">
      <c r="A194" s="125" t="s">
        <v>98</v>
      </c>
      <c r="B194" s="59" t="s">
        <v>99</v>
      </c>
      <c r="C194" s="71"/>
      <c r="D194" s="71"/>
      <c r="E194" s="71"/>
    </row>
    <row r="195" spans="1:5" ht="15">
      <c r="A195" s="125" t="s">
        <v>100</v>
      </c>
      <c r="B195" s="59" t="s">
        <v>101</v>
      </c>
      <c r="C195" s="71">
        <v>130</v>
      </c>
      <c r="D195" s="71"/>
      <c r="E195" s="71"/>
    </row>
    <row r="196" spans="1:5" ht="15">
      <c r="A196" s="125">
        <v>71195</v>
      </c>
      <c r="B196" s="59" t="s">
        <v>102</v>
      </c>
      <c r="C196" s="71">
        <v>115</v>
      </c>
      <c r="D196" s="71"/>
      <c r="E196" s="71"/>
    </row>
    <row r="197" spans="1:5" ht="15">
      <c r="A197" s="125">
        <v>72330</v>
      </c>
      <c r="B197" s="59" t="s">
        <v>103</v>
      </c>
      <c r="C197" s="71"/>
      <c r="D197" s="71"/>
      <c r="E197" s="71"/>
    </row>
    <row r="198" spans="1:5" ht="15">
      <c r="A198" s="125" t="s">
        <v>104</v>
      </c>
      <c r="B198" s="59" t="s">
        <v>105</v>
      </c>
      <c r="C198" s="71">
        <v>157</v>
      </c>
      <c r="D198" s="71"/>
      <c r="E198" s="71"/>
    </row>
    <row r="199" spans="1:5" ht="15">
      <c r="A199" s="125" t="s">
        <v>106</v>
      </c>
      <c r="B199" s="59" t="s">
        <v>107</v>
      </c>
      <c r="C199" s="71">
        <v>115</v>
      </c>
      <c r="D199" s="71"/>
      <c r="E199" s="71"/>
    </row>
    <row r="200" spans="1:5" ht="15">
      <c r="A200" s="125">
        <v>73100</v>
      </c>
      <c r="B200" s="59" t="s">
        <v>108</v>
      </c>
      <c r="C200" s="71">
        <v>119</v>
      </c>
      <c r="D200" s="71"/>
      <c r="E200" s="71"/>
    </row>
    <row r="201" spans="1:5" ht="15">
      <c r="A201" s="125" t="s">
        <v>109</v>
      </c>
      <c r="B201" s="59" t="s">
        <v>110</v>
      </c>
      <c r="C201" s="71">
        <v>99</v>
      </c>
      <c r="D201" s="71"/>
      <c r="E201" s="71"/>
    </row>
    <row r="202" spans="1:5" ht="15">
      <c r="A202" s="125" t="s">
        <v>111</v>
      </c>
      <c r="B202" s="59" t="s">
        <v>110</v>
      </c>
      <c r="C202" s="71">
        <v>157</v>
      </c>
      <c r="D202" s="71"/>
      <c r="E202" s="71"/>
    </row>
    <row r="203" spans="1:5" ht="15">
      <c r="A203" s="125" t="s">
        <v>112</v>
      </c>
      <c r="B203" s="59" t="s">
        <v>110</v>
      </c>
      <c r="C203" s="71">
        <v>99</v>
      </c>
      <c r="D203" s="71"/>
      <c r="E203" s="71"/>
    </row>
    <row r="204" spans="1:5" ht="15">
      <c r="A204" s="125">
        <v>200401</v>
      </c>
      <c r="B204" s="59" t="s">
        <v>113</v>
      </c>
      <c r="C204" s="71"/>
      <c r="D204" s="71"/>
      <c r="E204" s="71"/>
    </row>
    <row r="205" spans="1:5" ht="15">
      <c r="A205" s="125">
        <v>71984</v>
      </c>
      <c r="B205" s="59" t="s">
        <v>114</v>
      </c>
      <c r="C205" s="71">
        <v>109</v>
      </c>
      <c r="D205" s="71"/>
      <c r="E205" s="71"/>
    </row>
    <row r="206" spans="1:5" ht="15">
      <c r="A206" s="125">
        <v>71985</v>
      </c>
      <c r="B206" s="59" t="s">
        <v>115</v>
      </c>
      <c r="C206" s="71">
        <v>108</v>
      </c>
      <c r="D206" s="71"/>
      <c r="E206" s="71"/>
    </row>
    <row r="207" spans="1:5" ht="15">
      <c r="A207" s="125">
        <v>71978</v>
      </c>
      <c r="B207" s="59" t="s">
        <v>116</v>
      </c>
      <c r="C207" s="71">
        <v>109</v>
      </c>
      <c r="D207" s="71"/>
      <c r="E207" s="71"/>
    </row>
    <row r="208" spans="1:5" ht="15">
      <c r="A208" s="125" t="s">
        <v>117</v>
      </c>
      <c r="B208" s="59" t="s">
        <v>118</v>
      </c>
      <c r="C208" s="71">
        <v>166</v>
      </c>
      <c r="D208" s="71"/>
      <c r="E208" s="71"/>
    </row>
    <row r="209" spans="1:5" ht="15">
      <c r="A209" s="125" t="s">
        <v>119</v>
      </c>
      <c r="B209" s="59" t="s">
        <v>120</v>
      </c>
      <c r="C209" s="71">
        <v>99</v>
      </c>
      <c r="D209" s="71"/>
      <c r="E209" s="71"/>
    </row>
    <row r="210" spans="1:5" ht="15">
      <c r="A210" s="125" t="s">
        <v>121</v>
      </c>
      <c r="B210" s="59" t="s">
        <v>122</v>
      </c>
      <c r="C210" s="71">
        <v>199</v>
      </c>
      <c r="D210" s="71"/>
      <c r="E210" s="71"/>
    </row>
    <row r="211" spans="1:5" ht="15">
      <c r="A211" s="125" t="s">
        <v>123</v>
      </c>
      <c r="B211" s="59" t="s">
        <v>124</v>
      </c>
      <c r="C211" s="71"/>
      <c r="D211" s="71"/>
      <c r="E211" s="71"/>
    </row>
    <row r="212" spans="1:5" ht="15">
      <c r="A212" s="125">
        <v>63803</v>
      </c>
      <c r="B212" s="59" t="s">
        <v>125</v>
      </c>
      <c r="C212" s="71">
        <v>5280</v>
      </c>
      <c r="D212" s="71"/>
      <c r="E212" s="71"/>
    </row>
    <row r="213" spans="1:5" ht="15">
      <c r="A213" s="125" t="s">
        <v>126</v>
      </c>
      <c r="B213" s="59" t="s">
        <v>127</v>
      </c>
      <c r="C213" s="71">
        <v>362</v>
      </c>
      <c r="D213" s="71"/>
      <c r="E213" s="71"/>
    </row>
    <row r="214" spans="1:5" ht="15">
      <c r="A214" s="125" t="s">
        <v>128</v>
      </c>
      <c r="B214" s="59" t="s">
        <v>129</v>
      </c>
      <c r="C214" s="71">
        <v>350</v>
      </c>
      <c r="D214" s="71"/>
      <c r="E214" s="71"/>
    </row>
    <row r="215" spans="1:5" ht="15">
      <c r="A215" s="125" t="s">
        <v>130</v>
      </c>
      <c r="B215" s="59" t="s">
        <v>131</v>
      </c>
      <c r="C215" s="71"/>
      <c r="D215" s="71"/>
      <c r="E215" s="71"/>
    </row>
    <row r="216" spans="1:5" ht="15">
      <c r="A216" s="125" t="s">
        <v>132</v>
      </c>
      <c r="B216" s="59" t="s">
        <v>133</v>
      </c>
      <c r="C216" s="71"/>
      <c r="D216" s="71"/>
      <c r="E216" s="71"/>
    </row>
    <row r="217" spans="1:5" ht="15">
      <c r="A217" s="125" t="s">
        <v>134</v>
      </c>
      <c r="B217" s="59" t="s">
        <v>135</v>
      </c>
      <c r="C217" s="71">
        <v>129</v>
      </c>
      <c r="D217" s="71"/>
      <c r="E217" s="71"/>
    </row>
    <row r="218" spans="1:5" ht="15">
      <c r="A218" s="125" t="s">
        <v>136</v>
      </c>
      <c r="B218" s="59" t="s">
        <v>137</v>
      </c>
      <c r="C218" s="71"/>
      <c r="D218" s="71"/>
      <c r="E218" s="71"/>
    </row>
    <row r="219" spans="1:5" ht="15">
      <c r="A219" s="125" t="s">
        <v>138</v>
      </c>
      <c r="B219" s="59" t="s">
        <v>139</v>
      </c>
      <c r="C219" s="71"/>
      <c r="D219" s="71"/>
      <c r="E219" s="71"/>
    </row>
    <row r="220" spans="1:5" ht="15">
      <c r="A220" s="125" t="s">
        <v>140</v>
      </c>
      <c r="B220" s="59" t="s">
        <v>141</v>
      </c>
      <c r="C220" s="71">
        <v>285</v>
      </c>
      <c r="D220" s="71"/>
      <c r="E220" s="71"/>
    </row>
    <row r="221" spans="1:5" ht="21" customHeight="1">
      <c r="A221" s="190" t="s">
        <v>142</v>
      </c>
      <c r="B221" s="190"/>
      <c r="C221" s="190"/>
      <c r="D221" s="190"/>
      <c r="E221" s="190"/>
    </row>
    <row r="222" spans="1:5" ht="15">
      <c r="A222" s="126" t="s">
        <v>143</v>
      </c>
      <c r="B222" s="59" t="s">
        <v>144</v>
      </c>
      <c r="C222" s="71">
        <v>279</v>
      </c>
      <c r="D222" s="71"/>
      <c r="E222" s="71"/>
    </row>
    <row r="223" spans="1:5" ht="15">
      <c r="A223" s="126" t="s">
        <v>145</v>
      </c>
      <c r="B223" s="59" t="s">
        <v>146</v>
      </c>
      <c r="C223" s="71">
        <v>126</v>
      </c>
      <c r="D223" s="71"/>
      <c r="E223" s="71"/>
    </row>
    <row r="224" spans="1:5" ht="15">
      <c r="A224" s="126" t="s">
        <v>147</v>
      </c>
      <c r="B224" s="59" t="s">
        <v>148</v>
      </c>
      <c r="C224" s="71">
        <v>111</v>
      </c>
      <c r="D224" s="71"/>
      <c r="E224" s="71"/>
    </row>
    <row r="225" spans="1:5" ht="15">
      <c r="A225" s="126" t="s">
        <v>149</v>
      </c>
      <c r="B225" s="59" t="s">
        <v>150</v>
      </c>
      <c r="C225" s="71">
        <v>102</v>
      </c>
      <c r="D225" s="71"/>
      <c r="E225" s="71"/>
    </row>
    <row r="226" spans="1:5" ht="15">
      <c r="A226" s="126" t="s">
        <v>151</v>
      </c>
      <c r="B226" s="59" t="s">
        <v>152</v>
      </c>
      <c r="C226" s="71">
        <v>166</v>
      </c>
      <c r="D226" s="71"/>
      <c r="E226" s="71"/>
    </row>
    <row r="227" spans="1:5" ht="15">
      <c r="A227" s="126" t="s">
        <v>153</v>
      </c>
      <c r="B227" s="59" t="s">
        <v>154</v>
      </c>
      <c r="C227" s="71">
        <v>194</v>
      </c>
      <c r="D227" s="71"/>
      <c r="E227" s="71"/>
    </row>
    <row r="228" spans="1:5" ht="15">
      <c r="A228" s="126" t="s">
        <v>155</v>
      </c>
      <c r="B228" s="59" t="s">
        <v>156</v>
      </c>
      <c r="C228" s="71">
        <v>178</v>
      </c>
      <c r="D228" s="71"/>
      <c r="E228" s="71"/>
    </row>
    <row r="229" spans="1:5" ht="15">
      <c r="A229" s="126" t="s">
        <v>157</v>
      </c>
      <c r="B229" s="59" t="s">
        <v>158</v>
      </c>
      <c r="C229" s="71">
        <v>204</v>
      </c>
      <c r="D229" s="71"/>
      <c r="E229" s="71"/>
    </row>
    <row r="230" spans="1:5" ht="15">
      <c r="A230" s="126" t="s">
        <v>159</v>
      </c>
      <c r="B230" s="59" t="s">
        <v>160</v>
      </c>
      <c r="C230" s="71">
        <v>152</v>
      </c>
      <c r="D230" s="71"/>
      <c r="E230" s="71"/>
    </row>
    <row r="231" spans="1:5" ht="15">
      <c r="A231" s="126" t="s">
        <v>161</v>
      </c>
      <c r="B231" s="59" t="s">
        <v>162</v>
      </c>
      <c r="C231" s="71">
        <v>63.88</v>
      </c>
      <c r="D231" s="71"/>
      <c r="E231" s="71"/>
    </row>
    <row r="232" spans="1:5" ht="15">
      <c r="A232" s="126" t="s">
        <v>163</v>
      </c>
      <c r="B232" s="59" t="s">
        <v>164</v>
      </c>
      <c r="C232" s="71">
        <v>253</v>
      </c>
      <c r="D232" s="71"/>
      <c r="E232" s="71"/>
    </row>
    <row r="233" spans="1:5" ht="15">
      <c r="A233" s="126" t="s">
        <v>165</v>
      </c>
      <c r="B233" s="59" t="s">
        <v>166</v>
      </c>
      <c r="C233" s="71">
        <v>178</v>
      </c>
      <c r="D233" s="71"/>
      <c r="E233" s="71"/>
    </row>
    <row r="234" spans="1:5" ht="15">
      <c r="A234" s="126" t="s">
        <v>167</v>
      </c>
      <c r="B234" s="59" t="s">
        <v>168</v>
      </c>
      <c r="C234" s="71">
        <v>141</v>
      </c>
      <c r="D234" s="71"/>
      <c r="E234" s="71"/>
    </row>
    <row r="235" spans="1:5" ht="15">
      <c r="A235" s="126" t="s">
        <v>169</v>
      </c>
      <c r="B235" s="59" t="s">
        <v>170</v>
      </c>
      <c r="C235" s="71">
        <v>40</v>
      </c>
      <c r="D235" s="71"/>
      <c r="E235" s="71"/>
    </row>
    <row r="236" spans="1:5" ht="15">
      <c r="A236" s="126" t="s">
        <v>171</v>
      </c>
      <c r="B236" s="59" t="s">
        <v>172</v>
      </c>
      <c r="C236" s="71">
        <v>167</v>
      </c>
      <c r="D236" s="71"/>
      <c r="E236" s="71"/>
    </row>
    <row r="237" spans="1:5" ht="15">
      <c r="A237" s="126" t="s">
        <v>173</v>
      </c>
      <c r="B237" s="59" t="s">
        <v>174</v>
      </c>
      <c r="C237" s="71">
        <v>131</v>
      </c>
      <c r="D237" s="71"/>
      <c r="E237" s="71"/>
    </row>
    <row r="238" spans="1:5" ht="15">
      <c r="A238" s="126" t="s">
        <v>175</v>
      </c>
      <c r="B238" s="59" t="s">
        <v>176</v>
      </c>
      <c r="C238" s="71">
        <v>83</v>
      </c>
      <c r="D238" s="71"/>
      <c r="E238" s="71"/>
    </row>
    <row r="239" spans="1:5" ht="15">
      <c r="A239" s="126" t="s">
        <v>177</v>
      </c>
      <c r="B239" s="59" t="s">
        <v>178</v>
      </c>
      <c r="C239" s="71">
        <v>152</v>
      </c>
      <c r="D239" s="71"/>
      <c r="E239" s="71"/>
    </row>
    <row r="240" spans="1:5" ht="15">
      <c r="A240" s="126" t="s">
        <v>179</v>
      </c>
      <c r="B240" s="59" t="s">
        <v>180</v>
      </c>
      <c r="C240" s="71">
        <v>93</v>
      </c>
      <c r="D240" s="71"/>
      <c r="E240" s="71"/>
    </row>
    <row r="241" spans="1:5" ht="15">
      <c r="A241" s="126" t="s">
        <v>181</v>
      </c>
      <c r="B241" s="59" t="s">
        <v>182</v>
      </c>
      <c r="C241" s="71">
        <v>63</v>
      </c>
      <c r="D241" s="71"/>
      <c r="E241" s="71"/>
    </row>
    <row r="242" spans="1:5" ht="21" customHeight="1">
      <c r="A242" s="191" t="s">
        <v>183</v>
      </c>
      <c r="B242" s="191"/>
      <c r="C242" s="191"/>
      <c r="D242" s="191"/>
      <c r="E242" s="191"/>
    </row>
    <row r="243" spans="1:5" ht="15.75">
      <c r="A243" s="127" t="s">
        <v>184</v>
      </c>
      <c r="B243" s="59" t="s">
        <v>185</v>
      </c>
      <c r="C243" s="71">
        <v>810</v>
      </c>
      <c r="D243" s="71"/>
      <c r="E243" s="71"/>
    </row>
    <row r="244" spans="1:5" ht="15">
      <c r="A244" s="127" t="s">
        <v>186</v>
      </c>
      <c r="B244" s="59" t="s">
        <v>187</v>
      </c>
      <c r="C244" s="71">
        <v>319</v>
      </c>
      <c r="D244" s="71"/>
      <c r="E244" s="71"/>
    </row>
    <row r="245" spans="1:5" ht="15">
      <c r="A245" s="127" t="s">
        <v>188</v>
      </c>
      <c r="B245" s="59" t="s">
        <v>189</v>
      </c>
      <c r="C245" s="71">
        <v>479</v>
      </c>
      <c r="D245" s="71"/>
      <c r="E245" s="71"/>
    </row>
    <row r="246" spans="1:5" ht="15">
      <c r="A246" s="127" t="s">
        <v>190</v>
      </c>
      <c r="B246" s="59" t="s">
        <v>191</v>
      </c>
      <c r="C246" s="71">
        <v>1356</v>
      </c>
      <c r="D246" s="71"/>
      <c r="E246" s="71"/>
    </row>
    <row r="247" spans="1:5" ht="15">
      <c r="A247" s="127" t="s">
        <v>192</v>
      </c>
      <c r="B247" s="59" t="s">
        <v>193</v>
      </c>
      <c r="C247" s="71">
        <v>2090</v>
      </c>
      <c r="D247" s="71"/>
      <c r="E247" s="71"/>
    </row>
    <row r="248" spans="1:5" ht="15">
      <c r="A248" s="127" t="s">
        <v>194</v>
      </c>
      <c r="B248" s="59" t="s">
        <v>195</v>
      </c>
      <c r="C248" s="71">
        <v>396</v>
      </c>
      <c r="D248" s="71"/>
      <c r="E248" s="71"/>
    </row>
    <row r="249" spans="1:5" ht="15">
      <c r="A249" s="127" t="s">
        <v>196</v>
      </c>
      <c r="B249" s="59" t="s">
        <v>197</v>
      </c>
      <c r="C249" s="71">
        <v>396</v>
      </c>
      <c r="D249" s="71"/>
      <c r="E249" s="71"/>
    </row>
    <row r="250" spans="1:5" ht="15">
      <c r="A250" s="127" t="s">
        <v>198</v>
      </c>
      <c r="B250" s="59" t="s">
        <v>199</v>
      </c>
      <c r="C250" s="71">
        <v>301</v>
      </c>
      <c r="D250" s="71"/>
      <c r="E250" s="71"/>
    </row>
    <row r="251" spans="1:5" ht="15">
      <c r="A251" s="127" t="s">
        <v>200</v>
      </c>
      <c r="B251" s="59" t="s">
        <v>201</v>
      </c>
      <c r="C251" s="71">
        <v>787</v>
      </c>
      <c r="D251" s="71"/>
      <c r="E251" s="71"/>
    </row>
    <row r="252" spans="1:8" ht="15">
      <c r="A252" s="127" t="s">
        <v>202</v>
      </c>
      <c r="B252" s="59" t="s">
        <v>203</v>
      </c>
      <c r="C252" s="71">
        <v>470</v>
      </c>
      <c r="D252" s="71"/>
      <c r="E252" s="71"/>
      <c r="H252" s="128"/>
    </row>
    <row r="253" spans="1:8" ht="21.75" customHeight="1">
      <c r="A253" s="185" t="s">
        <v>204</v>
      </c>
      <c r="B253" s="185"/>
      <c r="C253" s="185"/>
      <c r="D253" s="185"/>
      <c r="E253" s="185"/>
      <c r="H253" s="128"/>
    </row>
    <row r="254" spans="1:16" s="51" customFormat="1" ht="15">
      <c r="A254" s="129">
        <v>4912574</v>
      </c>
      <c r="B254" s="59" t="s">
        <v>205</v>
      </c>
      <c r="C254" s="130">
        <v>125</v>
      </c>
      <c r="D254" s="130"/>
      <c r="E254" s="130"/>
      <c r="G254" s="131"/>
      <c r="H254" s="132"/>
      <c r="I254" s="131"/>
      <c r="J254" s="133"/>
      <c r="K254" s="133"/>
      <c r="L254" s="133"/>
      <c r="M254" s="134"/>
      <c r="N254" s="134"/>
      <c r="O254" s="134"/>
      <c r="P254" s="134"/>
    </row>
    <row r="255" spans="1:16" s="51" customFormat="1" ht="15">
      <c r="A255" s="135" t="s">
        <v>206</v>
      </c>
      <c r="B255" s="59" t="s">
        <v>207</v>
      </c>
      <c r="C255" s="130">
        <v>145</v>
      </c>
      <c r="D255" s="130"/>
      <c r="E255" s="130"/>
      <c r="G255" s="131"/>
      <c r="H255" s="132"/>
      <c r="I255" s="131"/>
      <c r="J255" s="133"/>
      <c r="K255" s="133"/>
      <c r="L255" s="133"/>
      <c r="M255" s="134"/>
      <c r="N255" s="134"/>
      <c r="O255" s="134"/>
      <c r="P255" s="134"/>
    </row>
    <row r="256" spans="1:16" s="51" customFormat="1" ht="15">
      <c r="A256" s="129">
        <v>1684327</v>
      </c>
      <c r="B256" s="59" t="s">
        <v>208</v>
      </c>
      <c r="C256" s="130">
        <v>18</v>
      </c>
      <c r="D256" s="130"/>
      <c r="E256" s="130"/>
      <c r="G256" s="131"/>
      <c r="H256" s="132"/>
      <c r="I256" s="131"/>
      <c r="J256" s="133"/>
      <c r="K256" s="133"/>
      <c r="L256" s="133"/>
      <c r="M256" s="134"/>
      <c r="N256" s="134"/>
      <c r="O256" s="134"/>
      <c r="P256" s="134"/>
    </row>
    <row r="257" spans="1:16" s="51" customFormat="1" ht="15">
      <c r="A257" s="135" t="s">
        <v>209</v>
      </c>
      <c r="B257" s="59" t="s">
        <v>210</v>
      </c>
      <c r="C257" s="130">
        <v>83</v>
      </c>
      <c r="D257" s="130"/>
      <c r="E257" s="130"/>
      <c r="G257" s="131"/>
      <c r="H257" s="132"/>
      <c r="I257" s="131"/>
      <c r="J257" s="133"/>
      <c r="K257" s="133"/>
      <c r="L257" s="133"/>
      <c r="M257" s="134"/>
      <c r="N257" s="134"/>
      <c r="O257" s="134"/>
      <c r="P257" s="134"/>
    </row>
    <row r="258" spans="1:16" s="51" customFormat="1" ht="15">
      <c r="A258" s="135" t="s">
        <v>211</v>
      </c>
      <c r="B258" s="59" t="s">
        <v>212</v>
      </c>
      <c r="C258" s="130">
        <v>59</v>
      </c>
      <c r="D258" s="130"/>
      <c r="E258" s="130"/>
      <c r="G258" s="131"/>
      <c r="H258" s="132"/>
      <c r="I258" s="131"/>
      <c r="J258" s="133"/>
      <c r="K258" s="133"/>
      <c r="L258" s="133"/>
      <c r="M258" s="134"/>
      <c r="N258" s="134"/>
      <c r="O258" s="134"/>
      <c r="P258" s="134"/>
    </row>
    <row r="259" spans="1:16" s="51" customFormat="1" ht="15">
      <c r="A259" s="135" t="s">
        <v>213</v>
      </c>
      <c r="B259" s="59" t="s">
        <v>214</v>
      </c>
      <c r="C259" s="130">
        <v>96</v>
      </c>
      <c r="D259" s="130"/>
      <c r="E259" s="130"/>
      <c r="G259" s="131"/>
      <c r="H259" s="132"/>
      <c r="I259" s="131"/>
      <c r="J259" s="133"/>
      <c r="K259" s="133"/>
      <c r="L259" s="133"/>
      <c r="M259" s="134"/>
      <c r="N259" s="134"/>
      <c r="O259" s="134"/>
      <c r="P259" s="134"/>
    </row>
    <row r="260" spans="1:16" s="51" customFormat="1" ht="15">
      <c r="A260" s="135" t="s">
        <v>215</v>
      </c>
      <c r="B260" s="59" t="s">
        <v>216</v>
      </c>
      <c r="C260" s="130">
        <v>127</v>
      </c>
      <c r="D260" s="130"/>
      <c r="E260" s="130"/>
      <c r="G260" s="131"/>
      <c r="H260" s="132"/>
      <c r="I260" s="131"/>
      <c r="J260" s="133"/>
      <c r="K260" s="133"/>
      <c r="L260" s="133"/>
      <c r="M260" s="134"/>
      <c r="N260" s="134"/>
      <c r="O260" s="134"/>
      <c r="P260" s="134"/>
    </row>
    <row r="261" spans="1:16" s="51" customFormat="1" ht="15">
      <c r="A261" s="135" t="s">
        <v>217</v>
      </c>
      <c r="B261" s="59" t="s">
        <v>218</v>
      </c>
      <c r="C261" s="130">
        <v>282</v>
      </c>
      <c r="D261" s="130"/>
      <c r="E261" s="130"/>
      <c r="G261" s="131"/>
      <c r="H261" s="132"/>
      <c r="I261" s="131"/>
      <c r="J261" s="133"/>
      <c r="K261" s="133"/>
      <c r="L261" s="133"/>
      <c r="M261" s="134"/>
      <c r="N261" s="134"/>
      <c r="O261" s="134"/>
      <c r="P261" s="134"/>
    </row>
    <row r="262" spans="1:16" s="51" customFormat="1" ht="15">
      <c r="A262" s="135" t="s">
        <v>219</v>
      </c>
      <c r="B262" s="59" t="s">
        <v>220</v>
      </c>
      <c r="C262" s="130">
        <v>147</v>
      </c>
      <c r="D262" s="130"/>
      <c r="E262" s="130"/>
      <c r="G262" s="131"/>
      <c r="H262" s="132"/>
      <c r="I262" s="131"/>
      <c r="J262" s="133"/>
      <c r="K262" s="133"/>
      <c r="L262" s="133"/>
      <c r="M262" s="134"/>
      <c r="N262" s="134"/>
      <c r="O262" s="134"/>
      <c r="P262" s="134"/>
    </row>
    <row r="263" spans="1:16" s="51" customFormat="1" ht="15">
      <c r="A263" s="129">
        <v>1598210</v>
      </c>
      <c r="B263" s="59" t="s">
        <v>221</v>
      </c>
      <c r="C263" s="130">
        <v>74</v>
      </c>
      <c r="D263" s="130"/>
      <c r="E263" s="130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</row>
    <row r="264" spans="1:16" s="51" customFormat="1" ht="15">
      <c r="A264" s="129">
        <v>1598220</v>
      </c>
      <c r="B264" s="59" t="s">
        <v>222</v>
      </c>
      <c r="C264" s="130">
        <v>118</v>
      </c>
      <c r="D264" s="130"/>
      <c r="E264" s="130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</row>
    <row r="265" spans="1:16" s="51" customFormat="1" ht="15">
      <c r="A265" s="135" t="s">
        <v>223</v>
      </c>
      <c r="B265" s="59" t="s">
        <v>224</v>
      </c>
      <c r="C265" s="130">
        <v>152</v>
      </c>
      <c r="D265" s="130"/>
      <c r="E265" s="130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</row>
    <row r="266" spans="1:16" s="51" customFormat="1" ht="15">
      <c r="A266" s="135" t="s">
        <v>225</v>
      </c>
      <c r="B266" s="59" t="s">
        <v>226</v>
      </c>
      <c r="C266" s="130">
        <v>160</v>
      </c>
      <c r="D266" s="130"/>
      <c r="E266" s="130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</row>
    <row r="267" spans="1:5" s="51" customFormat="1" ht="15">
      <c r="A267" s="135" t="s">
        <v>227</v>
      </c>
      <c r="B267" s="59" t="s">
        <v>228</v>
      </c>
      <c r="C267" s="130">
        <v>1051</v>
      </c>
      <c r="D267" s="130"/>
      <c r="E267" s="130"/>
    </row>
    <row r="268" spans="1:8" ht="17.25" customHeight="1">
      <c r="A268" s="186" t="s">
        <v>229</v>
      </c>
      <c r="B268" s="186"/>
      <c r="C268" s="186"/>
      <c r="D268" s="186"/>
      <c r="E268" s="186"/>
      <c r="H268" s="128"/>
    </row>
    <row r="269" spans="1:5" ht="15">
      <c r="A269" s="136">
        <v>1220</v>
      </c>
      <c r="B269" s="137" t="s">
        <v>230</v>
      </c>
      <c r="C269" s="71">
        <v>70</v>
      </c>
      <c r="D269" s="71"/>
      <c r="E269" s="71"/>
    </row>
    <row r="270" spans="1:5" ht="15">
      <c r="A270" s="136">
        <v>1221</v>
      </c>
      <c r="B270" s="137" t="s">
        <v>231</v>
      </c>
      <c r="C270" s="71">
        <v>54</v>
      </c>
      <c r="D270" s="71"/>
      <c r="E270" s="71"/>
    </row>
    <row r="271" spans="1:16" ht="15">
      <c r="A271" s="136">
        <v>1219</v>
      </c>
      <c r="B271" s="137" t="s">
        <v>232</v>
      </c>
      <c r="C271" s="71">
        <v>52</v>
      </c>
      <c r="D271" s="71"/>
      <c r="E271" s="71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1:16" ht="15">
      <c r="A272" s="136">
        <v>1218</v>
      </c>
      <c r="B272" s="137" t="s">
        <v>233</v>
      </c>
      <c r="C272" s="71">
        <v>55</v>
      </c>
      <c r="D272" s="71"/>
      <c r="E272" s="71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1:16" ht="15">
      <c r="A273" s="136">
        <v>1217</v>
      </c>
      <c r="B273" s="137" t="s">
        <v>234</v>
      </c>
      <c r="C273" s="71">
        <v>52</v>
      </c>
      <c r="D273" s="71"/>
      <c r="E273" s="71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1:8" ht="23.25" customHeight="1">
      <c r="A274" s="187" t="s">
        <v>235</v>
      </c>
      <c r="B274" s="187"/>
      <c r="C274" s="187"/>
      <c r="D274" s="187"/>
      <c r="E274" s="187"/>
      <c r="H274" s="128"/>
    </row>
    <row r="275" spans="1:8" ht="15">
      <c r="A275" s="122">
        <v>79300</v>
      </c>
      <c r="B275" s="59" t="s">
        <v>236</v>
      </c>
      <c r="C275" s="71">
        <v>79</v>
      </c>
      <c r="D275" s="71"/>
      <c r="E275" s="71"/>
      <c r="H275" s="128"/>
    </row>
    <row r="276" spans="1:5" ht="15">
      <c r="A276" s="122"/>
      <c r="B276" s="137" t="s">
        <v>237</v>
      </c>
      <c r="C276" s="71">
        <v>283</v>
      </c>
      <c r="D276" s="71"/>
      <c r="E276" s="71"/>
    </row>
    <row r="277" spans="1:5" ht="15">
      <c r="A277" s="122"/>
      <c r="B277" s="137" t="s">
        <v>238</v>
      </c>
      <c r="C277" s="71">
        <v>207</v>
      </c>
      <c r="D277" s="71"/>
      <c r="E277" s="71"/>
    </row>
    <row r="278" spans="1:5" ht="15">
      <c r="A278" s="122"/>
      <c r="B278" s="137" t="s">
        <v>239</v>
      </c>
      <c r="C278" s="71">
        <v>180</v>
      </c>
      <c r="D278" s="71"/>
      <c r="E278" s="71"/>
    </row>
    <row r="279" spans="1:5" s="51" customFormat="1" ht="20.25" customHeight="1">
      <c r="A279" s="188" t="s">
        <v>240</v>
      </c>
      <c r="B279" s="188"/>
      <c r="C279" s="138" t="s">
        <v>566</v>
      </c>
      <c r="D279" s="138" t="s">
        <v>568</v>
      </c>
      <c r="E279" s="138" t="s">
        <v>241</v>
      </c>
    </row>
    <row r="280" spans="1:8" ht="15">
      <c r="A280" s="139" t="s">
        <v>242</v>
      </c>
      <c r="B280" s="140" t="s">
        <v>243</v>
      </c>
      <c r="C280" s="71">
        <v>347</v>
      </c>
      <c r="D280" s="71">
        <f aca="true" t="shared" si="4" ref="D280:D301">C280*0.99</f>
        <v>343.53</v>
      </c>
      <c r="E280" s="71">
        <f aca="true" t="shared" si="5" ref="E280:E301">C280*0.98</f>
        <v>340.06</v>
      </c>
      <c r="H280" s="128"/>
    </row>
    <row r="281" spans="1:8" ht="15">
      <c r="A281" s="139" t="s">
        <v>244</v>
      </c>
      <c r="B281" s="140" t="s">
        <v>245</v>
      </c>
      <c r="C281" s="71">
        <v>446</v>
      </c>
      <c r="D281" s="71">
        <f t="shared" si="4"/>
        <v>441.54</v>
      </c>
      <c r="E281" s="71">
        <f t="shared" si="5"/>
        <v>437.08</v>
      </c>
      <c r="H281" s="128"/>
    </row>
    <row r="282" spans="1:8" ht="15">
      <c r="A282" s="139" t="s">
        <v>246</v>
      </c>
      <c r="B282" s="140" t="s">
        <v>247</v>
      </c>
      <c r="C282" s="71">
        <v>129</v>
      </c>
      <c r="D282" s="71">
        <f t="shared" si="4"/>
        <v>127.71</v>
      </c>
      <c r="E282" s="71">
        <f t="shared" si="5"/>
        <v>126.42</v>
      </c>
      <c r="H282" s="128"/>
    </row>
    <row r="283" spans="1:8" ht="15">
      <c r="A283" s="139" t="s">
        <v>248</v>
      </c>
      <c r="B283" s="140" t="s">
        <v>249</v>
      </c>
      <c r="C283" s="71">
        <v>250</v>
      </c>
      <c r="D283" s="71">
        <f t="shared" si="4"/>
        <v>247.5</v>
      </c>
      <c r="E283" s="71">
        <f t="shared" si="5"/>
        <v>245</v>
      </c>
      <c r="H283" s="128"/>
    </row>
    <row r="284" spans="1:8" ht="15">
      <c r="A284" s="139" t="s">
        <v>250</v>
      </c>
      <c r="B284" s="140" t="s">
        <v>251</v>
      </c>
      <c r="C284" s="71">
        <v>2723</v>
      </c>
      <c r="D284" s="71">
        <f t="shared" si="4"/>
        <v>2695.77</v>
      </c>
      <c r="E284" s="71">
        <f t="shared" si="5"/>
        <v>2668.54</v>
      </c>
      <c r="H284" s="128"/>
    </row>
    <row r="285" spans="1:8" ht="15">
      <c r="A285" s="139" t="s">
        <v>252</v>
      </c>
      <c r="B285" s="140" t="s">
        <v>253</v>
      </c>
      <c r="C285" s="71">
        <v>3267</v>
      </c>
      <c r="D285" s="71">
        <f t="shared" si="4"/>
        <v>3234.33</v>
      </c>
      <c r="E285" s="71">
        <f t="shared" si="5"/>
        <v>3201.66</v>
      </c>
      <c r="H285" s="128"/>
    </row>
    <row r="286" spans="1:8" ht="15">
      <c r="A286" s="139" t="s">
        <v>254</v>
      </c>
      <c r="B286" s="140" t="s">
        <v>255</v>
      </c>
      <c r="C286" s="71">
        <v>615</v>
      </c>
      <c r="D286" s="71">
        <f t="shared" si="4"/>
        <v>608.85</v>
      </c>
      <c r="E286" s="71">
        <f t="shared" si="5"/>
        <v>602.7</v>
      </c>
      <c r="H286" s="128"/>
    </row>
    <row r="287" spans="1:8" ht="15">
      <c r="A287" s="139" t="s">
        <v>256</v>
      </c>
      <c r="B287" s="140" t="s">
        <v>257</v>
      </c>
      <c r="C287" s="71">
        <v>1337</v>
      </c>
      <c r="D287" s="71">
        <f t="shared" si="4"/>
        <v>1323.6299999999999</v>
      </c>
      <c r="E287" s="71">
        <f t="shared" si="5"/>
        <v>1310.26</v>
      </c>
      <c r="H287" s="128"/>
    </row>
    <row r="288" spans="1:8" ht="15">
      <c r="A288" s="139" t="s">
        <v>258</v>
      </c>
      <c r="B288" s="140" t="s">
        <v>259</v>
      </c>
      <c r="C288" s="71">
        <v>4356</v>
      </c>
      <c r="D288" s="71">
        <f t="shared" si="4"/>
        <v>4312.44</v>
      </c>
      <c r="E288" s="71">
        <f t="shared" si="5"/>
        <v>4268.88</v>
      </c>
      <c r="H288" s="128"/>
    </row>
    <row r="289" spans="1:8" ht="15">
      <c r="A289" s="139" t="s">
        <v>260</v>
      </c>
      <c r="B289" s="140" t="s">
        <v>261</v>
      </c>
      <c r="C289" s="71">
        <v>347</v>
      </c>
      <c r="D289" s="71">
        <f t="shared" si="4"/>
        <v>343.53</v>
      </c>
      <c r="E289" s="71">
        <f t="shared" si="5"/>
        <v>340.06</v>
      </c>
      <c r="H289" s="128"/>
    </row>
    <row r="290" spans="1:8" ht="15">
      <c r="A290" s="139" t="s">
        <v>262</v>
      </c>
      <c r="B290" s="140" t="s">
        <v>263</v>
      </c>
      <c r="C290" s="71">
        <v>347</v>
      </c>
      <c r="D290" s="71">
        <f t="shared" si="4"/>
        <v>343.53</v>
      </c>
      <c r="E290" s="71">
        <f t="shared" si="5"/>
        <v>340.06</v>
      </c>
      <c r="H290" s="128"/>
    </row>
    <row r="291" spans="1:8" ht="15">
      <c r="A291" s="139" t="s">
        <v>264</v>
      </c>
      <c r="B291" s="140" t="s">
        <v>265</v>
      </c>
      <c r="C291" s="71">
        <v>347</v>
      </c>
      <c r="D291" s="71">
        <f t="shared" si="4"/>
        <v>343.53</v>
      </c>
      <c r="E291" s="71">
        <f t="shared" si="5"/>
        <v>340.06</v>
      </c>
      <c r="H291" s="128"/>
    </row>
    <row r="292" spans="1:8" ht="15">
      <c r="A292" s="139" t="s">
        <v>266</v>
      </c>
      <c r="B292" s="140" t="s">
        <v>267</v>
      </c>
      <c r="C292" s="71">
        <v>287</v>
      </c>
      <c r="D292" s="71">
        <f t="shared" si="4"/>
        <v>284.13</v>
      </c>
      <c r="E292" s="71">
        <f t="shared" si="5"/>
        <v>281.26</v>
      </c>
      <c r="H292" s="128"/>
    </row>
    <row r="293" spans="1:8" ht="15">
      <c r="A293" s="139" t="s">
        <v>268</v>
      </c>
      <c r="B293" s="140" t="s">
        <v>269</v>
      </c>
      <c r="C293" s="71">
        <v>287</v>
      </c>
      <c r="D293" s="71">
        <f t="shared" si="4"/>
        <v>284.13</v>
      </c>
      <c r="E293" s="71">
        <f t="shared" si="5"/>
        <v>281.26</v>
      </c>
      <c r="H293" s="128"/>
    </row>
    <row r="294" spans="1:8" ht="15">
      <c r="A294" s="139" t="s">
        <v>270</v>
      </c>
      <c r="B294" s="140" t="s">
        <v>271</v>
      </c>
      <c r="C294" s="71">
        <v>396</v>
      </c>
      <c r="D294" s="71">
        <f t="shared" si="4"/>
        <v>392.04</v>
      </c>
      <c r="E294" s="71">
        <f t="shared" si="5"/>
        <v>388.08</v>
      </c>
      <c r="H294" s="128"/>
    </row>
    <row r="295" spans="1:8" ht="15">
      <c r="A295" s="139" t="s">
        <v>272</v>
      </c>
      <c r="B295" s="140" t="s">
        <v>273</v>
      </c>
      <c r="C295" s="71">
        <v>594</v>
      </c>
      <c r="D295" s="71">
        <f t="shared" si="4"/>
        <v>588.06</v>
      </c>
      <c r="E295" s="71">
        <f t="shared" si="5"/>
        <v>582.12</v>
      </c>
      <c r="H295" s="128"/>
    </row>
    <row r="296" spans="1:8" ht="15">
      <c r="A296" s="139" t="s">
        <v>274</v>
      </c>
      <c r="B296" s="140" t="s">
        <v>275</v>
      </c>
      <c r="C296" s="71">
        <v>920</v>
      </c>
      <c r="D296" s="71">
        <f t="shared" si="4"/>
        <v>910.8</v>
      </c>
      <c r="E296" s="71">
        <f t="shared" si="5"/>
        <v>901.6</v>
      </c>
      <c r="H296" s="128"/>
    </row>
    <row r="297" spans="1:8" ht="15">
      <c r="A297" s="139" t="s">
        <v>276</v>
      </c>
      <c r="B297" s="140" t="s">
        <v>277</v>
      </c>
      <c r="C297" s="71">
        <v>920</v>
      </c>
      <c r="D297" s="71">
        <f t="shared" si="4"/>
        <v>910.8</v>
      </c>
      <c r="E297" s="71">
        <f t="shared" si="5"/>
        <v>901.6</v>
      </c>
      <c r="H297" s="128"/>
    </row>
    <row r="298" spans="1:8" ht="15">
      <c r="A298" s="139" t="s">
        <v>278</v>
      </c>
      <c r="B298" s="140" t="s">
        <v>279</v>
      </c>
      <c r="C298" s="71">
        <v>396</v>
      </c>
      <c r="D298" s="71">
        <f t="shared" si="4"/>
        <v>392.04</v>
      </c>
      <c r="E298" s="71">
        <f t="shared" si="5"/>
        <v>388.08</v>
      </c>
      <c r="H298" s="128"/>
    </row>
    <row r="299" spans="1:8" ht="15">
      <c r="A299" s="139" t="s">
        <v>280</v>
      </c>
      <c r="B299" s="140" t="s">
        <v>281</v>
      </c>
      <c r="C299" s="71">
        <v>250</v>
      </c>
      <c r="D299" s="71">
        <f t="shared" si="4"/>
        <v>247.5</v>
      </c>
      <c r="E299" s="71">
        <f t="shared" si="5"/>
        <v>245</v>
      </c>
      <c r="H299" s="128"/>
    </row>
    <row r="300" spans="1:8" ht="15">
      <c r="A300" s="139" t="s">
        <v>282</v>
      </c>
      <c r="B300" s="140" t="s">
        <v>283</v>
      </c>
      <c r="C300" s="71">
        <v>189</v>
      </c>
      <c r="D300" s="71">
        <f t="shared" si="4"/>
        <v>187.10999999999999</v>
      </c>
      <c r="E300" s="71">
        <f t="shared" si="5"/>
        <v>185.22</v>
      </c>
      <c r="H300" s="128"/>
    </row>
    <row r="301" spans="1:8" ht="15">
      <c r="A301" s="139" t="s">
        <v>284</v>
      </c>
      <c r="B301" s="140" t="s">
        <v>285</v>
      </c>
      <c r="C301" s="71">
        <v>189</v>
      </c>
      <c r="D301" s="71">
        <f t="shared" si="4"/>
        <v>187.10999999999999</v>
      </c>
      <c r="E301" s="71">
        <f t="shared" si="5"/>
        <v>185.22</v>
      </c>
      <c r="H301" s="128"/>
    </row>
    <row r="307" ht="21" customHeight="1">
      <c r="H307" s="128"/>
    </row>
    <row r="308" ht="15">
      <c r="H308" s="128"/>
    </row>
    <row r="309" ht="15">
      <c r="H309" s="128"/>
    </row>
    <row r="330" spans="1:5" s="51" customFormat="1" ht="15">
      <c r="A330" s="104"/>
      <c r="B330" s="105"/>
      <c r="C330" s="106"/>
      <c r="D330" s="106"/>
      <c r="E330" s="106"/>
    </row>
    <row r="365" spans="1:6" s="38" customFormat="1" ht="15" customHeight="1">
      <c r="A365" s="105"/>
      <c r="B365" s="51"/>
      <c r="C365" s="51"/>
      <c r="D365" s="51"/>
      <c r="E365" s="51"/>
      <c r="F365"/>
    </row>
    <row r="366" spans="1:6" s="38" customFormat="1" ht="15">
      <c r="A366" s="105"/>
      <c r="B366" s="51"/>
      <c r="C366" s="51"/>
      <c r="D366" s="51"/>
      <c r="E366" s="51"/>
      <c r="F366"/>
    </row>
    <row r="367" spans="1:6" s="38" customFormat="1" ht="15">
      <c r="A367" s="105"/>
      <c r="B367" s="51"/>
      <c r="C367" s="51"/>
      <c r="D367" s="51"/>
      <c r="E367" s="51"/>
      <c r="F367"/>
    </row>
    <row r="368" spans="1:6" s="38" customFormat="1" ht="15">
      <c r="A368" s="105"/>
      <c r="B368" s="51"/>
      <c r="C368" s="51"/>
      <c r="D368" s="51"/>
      <c r="E368" s="51"/>
      <c r="F368"/>
    </row>
    <row r="369" spans="1:6" s="38" customFormat="1" ht="15">
      <c r="A369" s="105"/>
      <c r="B369" s="51"/>
      <c r="C369" s="51"/>
      <c r="D369" s="51"/>
      <c r="E369" s="51"/>
      <c r="F369"/>
    </row>
    <row r="370" spans="1:6" s="79" customFormat="1" ht="15" customHeight="1">
      <c r="A370" s="105"/>
      <c r="B370" s="51"/>
      <c r="C370" s="51"/>
      <c r="D370" s="51"/>
      <c r="E370" s="51"/>
      <c r="F370"/>
    </row>
    <row r="371" spans="1:6" s="38" customFormat="1" ht="15">
      <c r="A371" s="105"/>
      <c r="B371" s="51"/>
      <c r="C371" s="51"/>
      <c r="D371" s="51"/>
      <c r="E371" s="51"/>
      <c r="F371"/>
    </row>
    <row r="372" spans="1:6" s="38" customFormat="1" ht="15">
      <c r="A372" s="105"/>
      <c r="B372" s="51"/>
      <c r="C372" s="51"/>
      <c r="D372" s="51"/>
      <c r="E372" s="51"/>
      <c r="F372"/>
    </row>
    <row r="373" spans="1:6" s="38" customFormat="1" ht="15">
      <c r="A373" s="105"/>
      <c r="B373" s="51"/>
      <c r="C373" s="51"/>
      <c r="D373" s="51"/>
      <c r="E373" s="51"/>
      <c r="F373"/>
    </row>
    <row r="374" spans="1:6" ht="15">
      <c r="A374" s="105"/>
      <c r="B374" s="51"/>
      <c r="C374" s="51"/>
      <c r="D374" s="51"/>
      <c r="E374" s="51"/>
      <c r="F374"/>
    </row>
    <row r="375" spans="1:6" ht="15">
      <c r="A375" s="105"/>
      <c r="B375" s="51"/>
      <c r="C375" s="51"/>
      <c r="D375" s="51"/>
      <c r="E375" s="51"/>
      <c r="F375"/>
    </row>
    <row r="376" spans="1:6" ht="15">
      <c r="A376" s="105"/>
      <c r="B376" s="51"/>
      <c r="C376" s="51"/>
      <c r="D376" s="51"/>
      <c r="E376" s="51"/>
      <c r="F376"/>
    </row>
  </sheetData>
  <sheetProtection/>
  <mergeCells count="11">
    <mergeCell ref="A3:E3"/>
    <mergeCell ref="A22:E22"/>
    <mergeCell ref="A56:E56"/>
    <mergeCell ref="A100:E100"/>
    <mergeCell ref="A129:E129"/>
    <mergeCell ref="A221:E221"/>
    <mergeCell ref="A242:E242"/>
    <mergeCell ref="A253:E253"/>
    <mergeCell ref="A268:E268"/>
    <mergeCell ref="A274:E274"/>
    <mergeCell ref="A279:B27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="70" zoomScaleNormal="70" zoomScaleSheetLayoutView="75" zoomScalePageLayoutView="0" workbookViewId="0" topLeftCell="A1">
      <selection activeCell="L22" sqref="L22"/>
    </sheetView>
  </sheetViews>
  <sheetFormatPr defaultColWidth="9.00390625" defaultRowHeight="12.75"/>
  <cols>
    <col min="1" max="1" width="9.125" style="141" customWidth="1"/>
    <col min="2" max="2" width="67.25390625" style="141" customWidth="1"/>
    <col min="3" max="3" width="11.375" style="142" customWidth="1"/>
    <col min="4" max="16384" width="9.125" style="141" customWidth="1"/>
  </cols>
  <sheetData>
    <row r="1" spans="1:7" s="38" customFormat="1" ht="20.25" customHeight="1">
      <c r="A1" s="39"/>
      <c r="B1" s="32"/>
      <c r="C1" s="109"/>
      <c r="D1" s="109"/>
      <c r="E1" s="110"/>
      <c r="F1" s="108"/>
      <c r="G1" s="42"/>
    </row>
    <row r="2" spans="1:4" ht="21" customHeight="1">
      <c r="A2" s="193" t="s">
        <v>286</v>
      </c>
      <c r="B2" s="193"/>
      <c r="C2" s="193"/>
      <c r="D2" s="52"/>
    </row>
    <row r="3" spans="1:4" ht="15">
      <c r="A3" s="53"/>
      <c r="B3" s="143" t="s">
        <v>287</v>
      </c>
      <c r="C3" s="144">
        <v>146</v>
      </c>
      <c r="D3" s="52"/>
    </row>
    <row r="4" spans="1:4" ht="15">
      <c r="A4" s="58"/>
      <c r="B4" s="145" t="s">
        <v>288</v>
      </c>
      <c r="C4" s="146">
        <v>95</v>
      </c>
      <c r="D4" s="52"/>
    </row>
    <row r="5" spans="1:4" ht="15">
      <c r="A5" s="58"/>
      <c r="B5" s="145" t="s">
        <v>289</v>
      </c>
      <c r="C5" s="146">
        <v>95</v>
      </c>
      <c r="D5" s="52"/>
    </row>
    <row r="6" spans="1:4" ht="15">
      <c r="A6" s="58"/>
      <c r="B6" s="145" t="s">
        <v>290</v>
      </c>
      <c r="C6" s="146">
        <v>95</v>
      </c>
      <c r="D6" s="52"/>
    </row>
    <row r="7" spans="1:4" ht="15">
      <c r="A7" s="58"/>
      <c r="B7" s="145" t="s">
        <v>291</v>
      </c>
      <c r="C7" s="146">
        <v>95</v>
      </c>
      <c r="D7" s="114"/>
    </row>
    <row r="8" spans="1:4" ht="15">
      <c r="A8" s="58"/>
      <c r="B8" s="145" t="s">
        <v>292</v>
      </c>
      <c r="C8" s="146">
        <v>95</v>
      </c>
      <c r="D8" s="114"/>
    </row>
    <row r="9" spans="1:4" ht="15">
      <c r="A9" s="58"/>
      <c r="B9" s="145" t="s">
        <v>293</v>
      </c>
      <c r="C9" s="146">
        <v>95</v>
      </c>
      <c r="D9" s="114"/>
    </row>
    <row r="10" spans="1:4" ht="15">
      <c r="A10" s="58"/>
      <c r="B10" s="145" t="s">
        <v>294</v>
      </c>
      <c r="C10" s="146">
        <v>95</v>
      </c>
      <c r="D10" s="114"/>
    </row>
    <row r="11" spans="1:4" ht="15">
      <c r="A11" s="58"/>
      <c r="B11" s="145" t="s">
        <v>295</v>
      </c>
      <c r="C11" s="146">
        <v>131</v>
      </c>
      <c r="D11" s="114"/>
    </row>
    <row r="12" spans="1:4" ht="15">
      <c r="A12" s="58"/>
      <c r="B12" s="145" t="s">
        <v>296</v>
      </c>
      <c r="C12" s="146">
        <v>120</v>
      </c>
      <c r="D12" s="114"/>
    </row>
    <row r="13" spans="1:4" ht="15">
      <c r="A13" s="58"/>
      <c r="B13" s="145" t="s">
        <v>297</v>
      </c>
      <c r="C13" s="146">
        <v>241</v>
      </c>
      <c r="D13" s="114"/>
    </row>
    <row r="14" spans="1:4" ht="15">
      <c r="A14" s="58"/>
      <c r="B14" s="145" t="s">
        <v>298</v>
      </c>
      <c r="C14" s="146">
        <v>131</v>
      </c>
      <c r="D14" s="114"/>
    </row>
    <row r="15" spans="1:4" ht="15">
      <c r="A15" s="58"/>
      <c r="B15" s="145" t="s">
        <v>299</v>
      </c>
      <c r="C15" s="146">
        <v>131</v>
      </c>
      <c r="D15" s="114"/>
    </row>
    <row r="16" spans="1:3" ht="15">
      <c r="A16" s="147"/>
      <c r="B16" s="145" t="s">
        <v>300</v>
      </c>
      <c r="C16" s="146">
        <v>131</v>
      </c>
    </row>
    <row r="17" spans="1:3" ht="15">
      <c r="A17" s="147"/>
      <c r="B17" s="145" t="s">
        <v>301</v>
      </c>
      <c r="C17" s="146">
        <v>131</v>
      </c>
    </row>
    <row r="18" spans="1:3" ht="15">
      <c r="A18" s="147"/>
      <c r="B18" s="145" t="s">
        <v>302</v>
      </c>
      <c r="C18" s="146">
        <v>131</v>
      </c>
    </row>
    <row r="19" spans="1:3" ht="15">
      <c r="A19" s="147"/>
      <c r="B19" s="145" t="s">
        <v>303</v>
      </c>
      <c r="C19" s="146">
        <v>131</v>
      </c>
    </row>
    <row r="20" spans="1:3" ht="15">
      <c r="A20" s="147"/>
      <c r="B20" s="145" t="s">
        <v>304</v>
      </c>
      <c r="C20" s="146">
        <v>131</v>
      </c>
    </row>
    <row r="21" spans="3:4" ht="15">
      <c r="C21" s="141"/>
      <c r="D21" s="148"/>
    </row>
    <row r="22" spans="3:4" ht="15">
      <c r="C22" s="141"/>
      <c r="D22" s="148"/>
    </row>
    <row r="23" spans="3:5" ht="15">
      <c r="C23" s="141"/>
      <c r="D23" s="148"/>
      <c r="E23" s="148"/>
    </row>
    <row r="24" spans="3:4" ht="15">
      <c r="C24" s="141"/>
      <c r="D24" s="148"/>
    </row>
    <row r="25" spans="3:4" ht="15">
      <c r="C25" s="141"/>
      <c r="D25" s="148"/>
    </row>
    <row r="26" spans="3:4" ht="15">
      <c r="C26" s="141"/>
      <c r="D26" s="148"/>
    </row>
    <row r="27" spans="3:4" ht="15">
      <c r="C27" s="141"/>
      <c r="D27" s="148"/>
    </row>
    <row r="28" spans="3:4" ht="15">
      <c r="C28" s="141"/>
      <c r="D28" s="148"/>
    </row>
    <row r="29" spans="3:4" ht="15">
      <c r="C29" s="141"/>
      <c r="D29" s="148"/>
    </row>
    <row r="30" spans="3:4" ht="15">
      <c r="C30" s="141"/>
      <c r="D30" s="148"/>
    </row>
    <row r="31" ht="15">
      <c r="D31" s="148"/>
    </row>
    <row r="32" ht="15">
      <c r="D32" s="148"/>
    </row>
    <row r="33" ht="15">
      <c r="D33" s="148"/>
    </row>
    <row r="34" ht="15">
      <c r="D34" s="148"/>
    </row>
    <row r="35" ht="15">
      <c r="D35" s="148"/>
    </row>
    <row r="36" ht="15">
      <c r="D36" s="148"/>
    </row>
    <row r="37" ht="15">
      <c r="D37" s="148"/>
    </row>
    <row r="38" ht="15">
      <c r="D38" s="148"/>
    </row>
    <row r="39" ht="15">
      <c r="D39" s="148"/>
    </row>
  </sheetData>
  <sheetProtection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SysXP</cp:lastModifiedBy>
  <cp:lastPrinted>2010-04-14T06:55:40Z</cp:lastPrinted>
  <dcterms:created xsi:type="dcterms:W3CDTF">2010-04-14T15:16:31Z</dcterms:created>
  <dcterms:modified xsi:type="dcterms:W3CDTF">2010-04-19T14:21:01Z</dcterms:modified>
  <cp:category/>
  <cp:version/>
  <cp:contentType/>
  <cp:contentStatus/>
</cp:coreProperties>
</file>